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5480" windowHeight="11640" firstSheet="1" activeTab="3"/>
  </bookViews>
  <sheets>
    <sheet name="OFICIAL" sheetId="2" r:id="rId1"/>
    <sheet name="TABLA 2007-2009" sheetId="4" r:id="rId2"/>
    <sheet name="clasificacion2008" sheetId="8" r:id="rId3"/>
    <sheet name="clasificación 2009" sheetId="10" r:id="rId4"/>
    <sheet name="2008-2009" sheetId="9" r:id="rId5"/>
  </sheets>
  <definedNames>
    <definedName name="_xlnm._FilterDatabase" localSheetId="0" hidden="1">OFICIAL!$A$1:$M$47</definedName>
  </definedNames>
  <calcPr calcId="114210"/>
</workbook>
</file>

<file path=xl/calcChain.xml><?xml version="1.0" encoding="utf-8"?>
<calcChain xmlns="http://schemas.openxmlformats.org/spreadsheetml/2006/main">
  <c r="F42" i="10"/>
  <c r="F38"/>
  <c r="F30"/>
  <c r="F16"/>
  <c r="F6"/>
  <c r="A3"/>
  <c r="A33"/>
  <c r="A34"/>
  <c r="G31" i="4"/>
  <c r="I31"/>
  <c r="H31"/>
  <c r="F31"/>
  <c r="B31"/>
  <c r="C31"/>
  <c r="C30"/>
  <c r="C29"/>
  <c r="C28"/>
  <c r="D31"/>
  <c r="C27"/>
  <c r="C26"/>
  <c r="C25"/>
  <c r="L46" i="2"/>
  <c r="D47" i="9"/>
  <c r="D46"/>
  <c r="D45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M45" i="2"/>
  <c r="M44"/>
  <c r="M43"/>
  <c r="M42"/>
  <c r="G43" i="8"/>
  <c r="G35"/>
  <c r="G22"/>
  <c r="G7"/>
  <c r="A3"/>
  <c r="A4"/>
  <c r="A5"/>
  <c r="A6"/>
  <c r="A8"/>
  <c r="A9"/>
  <c r="A10"/>
  <c r="A11"/>
  <c r="A12"/>
  <c r="A13"/>
  <c r="A14"/>
  <c r="A15"/>
  <c r="A16"/>
  <c r="A17"/>
  <c r="A18"/>
  <c r="A19"/>
  <c r="A20"/>
  <c r="A21"/>
  <c r="A23"/>
  <c r="A24"/>
  <c r="A25"/>
  <c r="A26"/>
  <c r="A27"/>
  <c r="A28"/>
  <c r="A29"/>
  <c r="A30"/>
  <c r="A31"/>
  <c r="A32"/>
  <c r="A33"/>
  <c r="A34"/>
  <c r="A36"/>
  <c r="A37"/>
  <c r="A38"/>
  <c r="A39"/>
  <c r="A40"/>
  <c r="A41"/>
  <c r="A42"/>
  <c r="D19" i="4"/>
  <c r="D18"/>
  <c r="D17"/>
  <c r="D16"/>
  <c r="K10" i="2"/>
  <c r="K6"/>
  <c r="I9" i="4"/>
  <c r="H9"/>
  <c r="G9"/>
  <c r="F9"/>
  <c r="D9"/>
  <c r="E9"/>
  <c r="B9"/>
  <c r="C9"/>
  <c r="E8"/>
  <c r="C8"/>
  <c r="E7"/>
  <c r="C7"/>
  <c r="E6"/>
  <c r="C6"/>
  <c r="E5"/>
  <c r="C5"/>
  <c r="E4"/>
  <c r="C4"/>
  <c r="E3"/>
  <c r="C3"/>
  <c r="I20"/>
  <c r="E31"/>
  <c r="E26"/>
  <c r="E25"/>
  <c r="E28"/>
  <c r="E29"/>
  <c r="E30"/>
  <c r="E27"/>
  <c r="G20"/>
  <c r="H20"/>
  <c r="F20"/>
  <c r="D20"/>
  <c r="E20"/>
  <c r="B20"/>
  <c r="C20"/>
  <c r="C19"/>
  <c r="C18"/>
  <c r="C17"/>
  <c r="C16"/>
  <c r="C15"/>
  <c r="C14"/>
  <c r="E14"/>
  <c r="E15"/>
  <c r="E16"/>
  <c r="E17"/>
  <c r="E18"/>
  <c r="E19"/>
  <c r="C46" i="2"/>
  <c r="M41"/>
  <c r="K45"/>
  <c r="K44"/>
  <c r="K42"/>
  <c r="E41"/>
  <c r="F41"/>
  <c r="G41"/>
  <c r="H41"/>
  <c r="I41"/>
  <c r="J41"/>
  <c r="D41"/>
  <c r="C41"/>
  <c r="K7"/>
  <c r="K32"/>
  <c r="K8"/>
  <c r="K9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3"/>
  <c r="K34"/>
  <c r="K35"/>
  <c r="K36"/>
  <c r="K37"/>
  <c r="K38"/>
  <c r="K40"/>
  <c r="K3"/>
  <c r="K4"/>
  <c r="K5"/>
  <c r="K2"/>
  <c r="K41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40"/>
</calcChain>
</file>

<file path=xl/sharedStrings.xml><?xml version="1.0" encoding="utf-8"?>
<sst xmlns="http://schemas.openxmlformats.org/spreadsheetml/2006/main" count="492" uniqueCount="129">
  <si>
    <t xml:space="preserve">INSTITUCION EDUCATIVA </t>
  </si>
  <si>
    <t xml:space="preserve">Nuestra  Señora  de  Fatima </t>
  </si>
  <si>
    <t>Física</t>
  </si>
  <si>
    <t>Inglés</t>
  </si>
  <si>
    <t>Categoría</t>
  </si>
  <si>
    <t># Alumnos</t>
  </si>
  <si>
    <t>MEDIO</t>
  </si>
  <si>
    <t xml:space="preserve">Poblaciones Especiales </t>
  </si>
  <si>
    <t xml:space="preserve">Policarpa  Salavarrieta </t>
  </si>
  <si>
    <t>Santa  Rosa  de  Lima</t>
  </si>
  <si>
    <t>San  Antonio  Club  de Leones</t>
  </si>
  <si>
    <t>San  jose</t>
  </si>
  <si>
    <t>Simon  araujo (m)</t>
  </si>
  <si>
    <t>ALTO</t>
  </si>
  <si>
    <t>Simon Araujo (t)</t>
  </si>
  <si>
    <t>Simon Araujo (n)</t>
  </si>
  <si>
    <t xml:space="preserve">La  Unión </t>
  </si>
  <si>
    <t xml:space="preserve">Nueva  Esperanza </t>
  </si>
  <si>
    <t>BAJO</t>
  </si>
  <si>
    <t>San Isidro  de Chchó</t>
  </si>
  <si>
    <t>Rafael  Nuñez</t>
  </si>
  <si>
    <t xml:space="preserve">Rural  Buena Vista </t>
  </si>
  <si>
    <t>INFERIOR</t>
  </si>
  <si>
    <t xml:space="preserve">La  Gallera </t>
  </si>
  <si>
    <t>San  Martin</t>
  </si>
  <si>
    <t>Nuestra  Señora  del  Carmen</t>
  </si>
  <si>
    <t xml:space="preserve">Rural  San  Antonio </t>
  </si>
  <si>
    <t xml:space="preserve">20  de  Enero </t>
  </si>
  <si>
    <t xml:space="preserve">Madre  Amalia </t>
  </si>
  <si>
    <t>Antonio Lenis (m)</t>
  </si>
  <si>
    <t>Antonio Lenis (t)</t>
  </si>
  <si>
    <t>Antonio Lenis (n)</t>
  </si>
  <si>
    <t>San Vicente  de  Paul</t>
  </si>
  <si>
    <t>Concentracion Simón Araujo</t>
  </si>
  <si>
    <t xml:space="preserve">Cerrito  de la  Palma </t>
  </si>
  <si>
    <t>Jose  Ignacio Lopez (t)</t>
  </si>
  <si>
    <t>Jose  Ignacio Lopez (n)</t>
  </si>
  <si>
    <t>ITI (m)</t>
  </si>
  <si>
    <t>ITI (t)</t>
  </si>
  <si>
    <t>San Jose  C.I.P</t>
  </si>
  <si>
    <t xml:space="preserve">Altos  del  Rosario </t>
  </si>
  <si>
    <t xml:space="preserve">Rural  San  Rafael  </t>
  </si>
  <si>
    <t xml:space="preserve">La  Arena </t>
  </si>
  <si>
    <t xml:space="preserve">Normal Superior </t>
  </si>
  <si>
    <t>Juanita  Garcia  Manjarrez</t>
  </si>
  <si>
    <t>Nº</t>
  </si>
  <si>
    <t xml:space="preserve">Suma </t>
  </si>
  <si>
    <t>Dulce  Nombre  de  jesus (m)</t>
  </si>
  <si>
    <t>Dulce  Nombre  de  jesus (t)</t>
  </si>
  <si>
    <t>Promedio</t>
  </si>
  <si>
    <t>Alto</t>
  </si>
  <si>
    <t>Medio</t>
  </si>
  <si>
    <t>Bajo</t>
  </si>
  <si>
    <t>Inferior</t>
  </si>
  <si>
    <t xml:space="preserve">Coeficiente  de  asimetria </t>
  </si>
  <si>
    <t>Quim</t>
  </si>
  <si>
    <t>Bio</t>
  </si>
  <si>
    <t>Fil</t>
  </si>
  <si>
    <t>Mat</t>
  </si>
  <si>
    <t>Leng</t>
  </si>
  <si>
    <t>Soc</t>
  </si>
  <si>
    <t>SUPERIOR</t>
  </si>
  <si>
    <t>SINCELEJO   ICFES  AÑO  2008</t>
  </si>
  <si>
    <t>DESEMPEÑO</t>
  </si>
  <si>
    <t>Nº  IE</t>
  </si>
  <si>
    <t>%</t>
  </si>
  <si>
    <t>Nº EST</t>
  </si>
  <si>
    <t>OFICIAL</t>
  </si>
  <si>
    <t>NO OFICIAL</t>
  </si>
  <si>
    <t>MUY  SUPERIOR</t>
  </si>
  <si>
    <t>TOTAL</t>
  </si>
  <si>
    <t>SINCELEJO   ICFES  AÑO  2007</t>
  </si>
  <si>
    <t>Suma</t>
  </si>
  <si>
    <t>Sector</t>
  </si>
  <si>
    <t>San Isidro  de Chochó</t>
  </si>
  <si>
    <t xml:space="preserve">Nueva  Esperanza(t) </t>
  </si>
  <si>
    <t>Nueva  Esperanza(m)</t>
  </si>
  <si>
    <t>Jose  Ignacio Lopez (m)</t>
  </si>
  <si>
    <t>VARIACION</t>
  </si>
  <si>
    <t>+</t>
  </si>
  <si>
    <t>-</t>
  </si>
  <si>
    <t>=</t>
  </si>
  <si>
    <t xml:space="preserve">Mejoraron </t>
  </si>
  <si>
    <t>Desmejoraron</t>
  </si>
  <si>
    <t>No  cambiaron  de categoría</t>
  </si>
  <si>
    <t xml:space="preserve">Jornadas Reportadas </t>
  </si>
  <si>
    <t>SINCELEJO   ICFES  AÑO  2009</t>
  </si>
  <si>
    <t>NE</t>
  </si>
  <si>
    <t>N</t>
  </si>
  <si>
    <t>NUESTRA SEÑORA DE  FATIMA</t>
  </si>
  <si>
    <t>PARA POBLACIONES ESPECIALES</t>
  </si>
  <si>
    <t>POLICARPA SALAVARRIETA</t>
  </si>
  <si>
    <t>SANTA ROSA DE LIMA</t>
  </si>
  <si>
    <t>SAN ANTONIO CLUB DE LEONES</t>
  </si>
  <si>
    <t>SAN JOSE</t>
  </si>
  <si>
    <t>SIMON ARAUJO (m)</t>
  </si>
  <si>
    <t>SIMON ARAUJO (t)</t>
  </si>
  <si>
    <t>LA UNION</t>
  </si>
  <si>
    <t>NUEVA ESPERANZA (m)</t>
  </si>
  <si>
    <t>NUEVA ESPERANZA (t)</t>
  </si>
  <si>
    <t>SAN ISIDRO DE CHOCHO</t>
  </si>
  <si>
    <t>RAFAEL NUÑEZ</t>
  </si>
  <si>
    <t>RURAL BUENAVISTA</t>
  </si>
  <si>
    <t>TECNICO AGROP. LA GALLERA</t>
  </si>
  <si>
    <t>SAN MARTIN</t>
  </si>
  <si>
    <t>NUESTRA SEÑORA DEL CARMEN</t>
  </si>
  <si>
    <t>20 DE ENERO</t>
  </si>
  <si>
    <t>MADRE AMALIA</t>
  </si>
  <si>
    <t>ANTONIO  LENIS(m)</t>
  </si>
  <si>
    <t>ANTONIO  LENIS(t)</t>
  </si>
  <si>
    <t>ANTONIO  LENIS(n)</t>
  </si>
  <si>
    <t>SAN VICENTE DE PAUL</t>
  </si>
  <si>
    <t>CONCENTRACION SIMON ARAUJO</t>
  </si>
  <si>
    <t>JOSE IGNACIO LOPEZ (m)</t>
  </si>
  <si>
    <t>JOSE IGNACIO LOPEZ (t)</t>
  </si>
  <si>
    <t>JOSE IGNACIO LOPEZ (n)</t>
  </si>
  <si>
    <t>TECNICO INDUSTRIAL ANTONIO PRIETO(m)</t>
  </si>
  <si>
    <t>TECNICO INDUSTRIAL ANTONIO PRIETO (t)</t>
  </si>
  <si>
    <t>SAN JOSE C.I.P</t>
  </si>
  <si>
    <t>ALTOS DEL ROSARIO</t>
  </si>
  <si>
    <t>TECNICO AGROPECUARIO LA ARENA</t>
  </si>
  <si>
    <t>DULCE NOMBRE DE JESUS (m)</t>
  </si>
  <si>
    <t>DULCE NOMBRE DE JESUS (t)</t>
  </si>
  <si>
    <t>NORMAL SUPERIOR DE SINCELEJO</t>
  </si>
  <si>
    <t>JUANITA GARCIA MANJARRES</t>
  </si>
  <si>
    <t>.RURAL SAN ANTONIO</t>
  </si>
  <si>
    <t>.CERRITO DE LA PALMA</t>
  </si>
  <si>
    <t>.RURAL SAN RAFAEL</t>
  </si>
  <si>
    <t>No  han  reportado  la  categoría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</si>
</sst>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9" fontId="0" fillId="0" borderId="1" xfId="2" applyFont="1" applyBorder="1" applyAlignment="1">
      <alignment horizontal="center"/>
    </xf>
    <xf numFmtId="0" fontId="0" fillId="0" borderId="1" xfId="2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1" applyFont="1" applyBorder="1" applyAlignment="1" applyProtection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</cellXfs>
  <cellStyles count="3">
    <cellStyle name="Hipervínculo" xfId="1" builtinId="8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opLeftCell="A31" workbookViewId="0">
      <selection activeCell="L34" sqref="L34"/>
    </sheetView>
  </sheetViews>
  <sheetFormatPr baseColWidth="10" defaultRowHeight="15"/>
  <cols>
    <col min="1" max="1" width="3.7109375" customWidth="1"/>
    <col min="2" max="2" width="27.5703125" customWidth="1"/>
    <col min="3" max="3" width="9.140625" customWidth="1"/>
    <col min="4" max="4" width="7.28515625" customWidth="1"/>
    <col min="5" max="5" width="7.140625" customWidth="1"/>
    <col min="6" max="6" width="6.140625" customWidth="1"/>
    <col min="7" max="7" width="7.28515625" customWidth="1"/>
    <col min="8" max="8" width="7" customWidth="1"/>
    <col min="9" max="9" width="7.7109375" customWidth="1"/>
    <col min="10" max="10" width="8.28515625" customWidth="1"/>
    <col min="11" max="11" width="8.5703125" customWidth="1"/>
    <col min="12" max="12" width="10.42578125" style="1" customWidth="1"/>
    <col min="13" max="13" width="10.5703125" customWidth="1"/>
  </cols>
  <sheetData>
    <row r="1" spans="1:13">
      <c r="A1" s="2" t="s">
        <v>45</v>
      </c>
      <c r="B1" s="2" t="s">
        <v>0</v>
      </c>
      <c r="C1" s="3" t="s">
        <v>55</v>
      </c>
      <c r="D1" s="3" t="s">
        <v>2</v>
      </c>
      <c r="E1" s="3" t="s">
        <v>56</v>
      </c>
      <c r="F1" s="3" t="s">
        <v>57</v>
      </c>
      <c r="G1" s="3" t="s">
        <v>58</v>
      </c>
      <c r="H1" s="3" t="s">
        <v>59</v>
      </c>
      <c r="I1" s="3" t="s">
        <v>60</v>
      </c>
      <c r="J1" s="3" t="s">
        <v>3</v>
      </c>
      <c r="K1" s="3" t="s">
        <v>46</v>
      </c>
      <c r="L1" s="2" t="s">
        <v>4</v>
      </c>
      <c r="M1" s="2" t="s">
        <v>5</v>
      </c>
    </row>
    <row r="2" spans="1:13">
      <c r="A2" s="3">
        <v>1</v>
      </c>
      <c r="B2" s="4" t="s">
        <v>1</v>
      </c>
      <c r="C2" s="3">
        <v>7</v>
      </c>
      <c r="D2" s="3">
        <v>7</v>
      </c>
      <c r="E2" s="3">
        <v>6</v>
      </c>
      <c r="F2" s="3">
        <v>7</v>
      </c>
      <c r="G2" s="3">
        <v>6</v>
      </c>
      <c r="H2" s="3">
        <v>6</v>
      </c>
      <c r="I2" s="3">
        <v>7</v>
      </c>
      <c r="J2" s="3">
        <v>4</v>
      </c>
      <c r="K2" s="3">
        <f>SUM(C2:J2)</f>
        <v>50</v>
      </c>
      <c r="L2" s="14" t="s">
        <v>6</v>
      </c>
      <c r="M2" s="3">
        <v>29</v>
      </c>
    </row>
    <row r="3" spans="1:13">
      <c r="A3" s="3">
        <f>(A2+1)</f>
        <v>2</v>
      </c>
      <c r="B3" s="4" t="s">
        <v>7</v>
      </c>
      <c r="C3" s="3">
        <v>7</v>
      </c>
      <c r="D3" s="3">
        <v>7</v>
      </c>
      <c r="E3" s="3">
        <v>7</v>
      </c>
      <c r="F3" s="3">
        <v>8</v>
      </c>
      <c r="G3" s="3">
        <v>6</v>
      </c>
      <c r="H3" s="3">
        <v>6</v>
      </c>
      <c r="I3" s="3">
        <v>7</v>
      </c>
      <c r="J3" s="3">
        <v>5</v>
      </c>
      <c r="K3" s="3">
        <f t="shared" ref="K3:K40" si="0">SUM(C3:J3)</f>
        <v>53</v>
      </c>
      <c r="L3" s="14" t="s">
        <v>6</v>
      </c>
      <c r="M3" s="3">
        <v>35</v>
      </c>
    </row>
    <row r="4" spans="1:13">
      <c r="A4" s="3">
        <f t="shared" ref="A4:A38" si="1">(A3+1)</f>
        <v>3</v>
      </c>
      <c r="B4" s="4" t="s">
        <v>8</v>
      </c>
      <c r="C4" s="3">
        <v>7</v>
      </c>
      <c r="D4" s="3">
        <v>7</v>
      </c>
      <c r="E4" s="3">
        <v>7</v>
      </c>
      <c r="F4" s="3">
        <v>7</v>
      </c>
      <c r="G4" s="3">
        <v>6</v>
      </c>
      <c r="H4" s="3">
        <v>7</v>
      </c>
      <c r="I4" s="3">
        <v>8</v>
      </c>
      <c r="J4" s="3">
        <v>5</v>
      </c>
      <c r="K4" s="3">
        <f t="shared" si="0"/>
        <v>54</v>
      </c>
      <c r="L4" s="14" t="s">
        <v>6</v>
      </c>
      <c r="M4" s="3">
        <v>94</v>
      </c>
    </row>
    <row r="5" spans="1:13">
      <c r="A5" s="3">
        <f t="shared" si="1"/>
        <v>4</v>
      </c>
      <c r="B5" s="4" t="s">
        <v>9</v>
      </c>
      <c r="C5" s="3">
        <v>7</v>
      </c>
      <c r="D5" s="3">
        <v>7</v>
      </c>
      <c r="E5" s="3">
        <v>7</v>
      </c>
      <c r="F5" s="3">
        <v>7</v>
      </c>
      <c r="G5" s="3">
        <v>6</v>
      </c>
      <c r="H5" s="3">
        <v>6</v>
      </c>
      <c r="I5" s="3">
        <v>7</v>
      </c>
      <c r="J5" s="3">
        <v>4</v>
      </c>
      <c r="K5" s="3">
        <f t="shared" si="0"/>
        <v>51</v>
      </c>
      <c r="L5" s="14" t="s">
        <v>6</v>
      </c>
      <c r="M5" s="3">
        <v>71</v>
      </c>
    </row>
    <row r="6" spans="1:13">
      <c r="A6" s="3">
        <f t="shared" si="1"/>
        <v>5</v>
      </c>
      <c r="B6" s="4" t="s">
        <v>10</v>
      </c>
      <c r="C6" s="3">
        <v>4</v>
      </c>
      <c r="D6" s="3">
        <v>7</v>
      </c>
      <c r="E6" s="3">
        <v>5</v>
      </c>
      <c r="F6" s="3">
        <v>5</v>
      </c>
      <c r="G6" s="3">
        <v>4</v>
      </c>
      <c r="H6" s="3">
        <v>5</v>
      </c>
      <c r="I6" s="3">
        <v>6</v>
      </c>
      <c r="J6" s="1">
        <v>4</v>
      </c>
      <c r="K6" s="3">
        <f>SUM(C6:J6)</f>
        <v>40</v>
      </c>
      <c r="L6" s="14" t="s">
        <v>22</v>
      </c>
      <c r="M6" s="3">
        <v>24</v>
      </c>
    </row>
    <row r="7" spans="1:13">
      <c r="A7" s="3">
        <f t="shared" si="1"/>
        <v>6</v>
      </c>
      <c r="B7" s="4" t="s">
        <v>11</v>
      </c>
      <c r="C7" s="3">
        <v>7</v>
      </c>
      <c r="D7" s="3">
        <v>7</v>
      </c>
      <c r="E7" s="3">
        <v>7</v>
      </c>
      <c r="F7" s="3">
        <v>8</v>
      </c>
      <c r="G7" s="3">
        <v>6</v>
      </c>
      <c r="H7" s="3">
        <v>6</v>
      </c>
      <c r="I7" s="3">
        <v>7</v>
      </c>
      <c r="J7" s="3">
        <v>5</v>
      </c>
      <c r="K7" s="3">
        <f t="shared" si="0"/>
        <v>53</v>
      </c>
      <c r="L7" s="14" t="s">
        <v>6</v>
      </c>
      <c r="M7" s="3">
        <v>46</v>
      </c>
    </row>
    <row r="8" spans="1:13">
      <c r="A8" s="3">
        <f t="shared" si="1"/>
        <v>7</v>
      </c>
      <c r="B8" s="4" t="s">
        <v>12</v>
      </c>
      <c r="C8" s="3">
        <v>9</v>
      </c>
      <c r="D8" s="3">
        <v>7</v>
      </c>
      <c r="E8" s="3">
        <v>8</v>
      </c>
      <c r="F8" s="3">
        <v>8</v>
      </c>
      <c r="G8" s="3">
        <v>7</v>
      </c>
      <c r="H8" s="3">
        <v>7</v>
      </c>
      <c r="I8" s="3">
        <v>8</v>
      </c>
      <c r="J8" s="3">
        <v>7</v>
      </c>
      <c r="K8" s="3">
        <f t="shared" si="0"/>
        <v>61</v>
      </c>
      <c r="L8" s="14" t="s">
        <v>13</v>
      </c>
      <c r="M8" s="3">
        <v>146</v>
      </c>
    </row>
    <row r="9" spans="1:13">
      <c r="A9" s="3">
        <f t="shared" si="1"/>
        <v>8</v>
      </c>
      <c r="B9" s="4" t="s">
        <v>14</v>
      </c>
      <c r="C9" s="3">
        <v>9</v>
      </c>
      <c r="D9" s="3">
        <v>8</v>
      </c>
      <c r="E9" s="3">
        <v>7</v>
      </c>
      <c r="F9" s="3">
        <v>8</v>
      </c>
      <c r="G9" s="3">
        <v>7</v>
      </c>
      <c r="H9" s="3">
        <v>7</v>
      </c>
      <c r="I9" s="3">
        <v>8</v>
      </c>
      <c r="J9" s="3">
        <v>5</v>
      </c>
      <c r="K9" s="3">
        <f t="shared" si="0"/>
        <v>59</v>
      </c>
      <c r="L9" s="14" t="s">
        <v>13</v>
      </c>
      <c r="M9" s="3">
        <v>120</v>
      </c>
    </row>
    <row r="10" spans="1:13">
      <c r="A10" s="3">
        <f t="shared" si="1"/>
        <v>9</v>
      </c>
      <c r="B10" s="4" t="s">
        <v>15</v>
      </c>
      <c r="C10" s="3">
        <v>5</v>
      </c>
      <c r="D10" s="3">
        <v>6</v>
      </c>
      <c r="E10" s="3">
        <v>6</v>
      </c>
      <c r="F10" s="3">
        <v>6</v>
      </c>
      <c r="G10" s="3">
        <v>5</v>
      </c>
      <c r="H10" s="3">
        <v>5</v>
      </c>
      <c r="I10" s="3">
        <v>7</v>
      </c>
      <c r="J10" s="3">
        <v>4</v>
      </c>
      <c r="K10" s="3">
        <f>SUM(C10:J10)</f>
        <v>44</v>
      </c>
      <c r="L10" s="14" t="s">
        <v>18</v>
      </c>
      <c r="M10" s="3">
        <v>29</v>
      </c>
    </row>
    <row r="11" spans="1:13">
      <c r="A11" s="3">
        <f t="shared" si="1"/>
        <v>10</v>
      </c>
      <c r="B11" s="4" t="s">
        <v>16</v>
      </c>
      <c r="C11" s="3">
        <v>8</v>
      </c>
      <c r="D11" s="3">
        <v>7</v>
      </c>
      <c r="E11" s="3">
        <v>7</v>
      </c>
      <c r="F11" s="3">
        <v>8</v>
      </c>
      <c r="G11" s="3">
        <v>7</v>
      </c>
      <c r="H11" s="3">
        <v>7</v>
      </c>
      <c r="I11" s="3">
        <v>8</v>
      </c>
      <c r="J11" s="3">
        <v>5</v>
      </c>
      <c r="K11" s="3">
        <f t="shared" si="0"/>
        <v>57</v>
      </c>
      <c r="L11" s="14" t="s">
        <v>13</v>
      </c>
      <c r="M11" s="3">
        <v>69</v>
      </c>
    </row>
    <row r="12" spans="1:13">
      <c r="A12" s="3">
        <f t="shared" si="1"/>
        <v>11</v>
      </c>
      <c r="B12" s="4" t="s">
        <v>17</v>
      </c>
      <c r="C12" s="3">
        <v>7</v>
      </c>
      <c r="D12" s="3">
        <v>6</v>
      </c>
      <c r="E12" s="3">
        <v>6</v>
      </c>
      <c r="F12" s="3">
        <v>7</v>
      </c>
      <c r="G12" s="3">
        <v>6</v>
      </c>
      <c r="H12" s="3">
        <v>5</v>
      </c>
      <c r="I12" s="3">
        <v>7</v>
      </c>
      <c r="J12" s="3">
        <v>4</v>
      </c>
      <c r="K12" s="3">
        <f t="shared" si="0"/>
        <v>48</v>
      </c>
      <c r="L12" s="14" t="s">
        <v>18</v>
      </c>
      <c r="M12" s="3">
        <v>78</v>
      </c>
    </row>
    <row r="13" spans="1:13">
      <c r="A13" s="3">
        <f t="shared" si="1"/>
        <v>12</v>
      </c>
      <c r="B13" s="4" t="s">
        <v>19</v>
      </c>
      <c r="C13" s="3">
        <v>8</v>
      </c>
      <c r="D13" s="3">
        <v>6</v>
      </c>
      <c r="E13" s="3">
        <v>6</v>
      </c>
      <c r="F13" s="3">
        <v>6</v>
      </c>
      <c r="G13" s="3">
        <v>6</v>
      </c>
      <c r="H13" s="3">
        <v>7</v>
      </c>
      <c r="I13" s="3">
        <v>8</v>
      </c>
      <c r="J13" s="3">
        <v>4</v>
      </c>
      <c r="K13" s="3">
        <f t="shared" si="0"/>
        <v>51</v>
      </c>
      <c r="L13" s="14" t="s">
        <v>6</v>
      </c>
      <c r="M13" s="3">
        <v>55</v>
      </c>
    </row>
    <row r="14" spans="1:13">
      <c r="A14" s="3">
        <f t="shared" si="1"/>
        <v>13</v>
      </c>
      <c r="B14" s="4" t="s">
        <v>20</v>
      </c>
      <c r="C14" s="3">
        <v>7</v>
      </c>
      <c r="D14" s="3">
        <v>6</v>
      </c>
      <c r="E14" s="3">
        <v>6</v>
      </c>
      <c r="F14" s="3">
        <v>7</v>
      </c>
      <c r="G14" s="3">
        <v>6</v>
      </c>
      <c r="H14" s="3">
        <v>5</v>
      </c>
      <c r="I14" s="3">
        <v>7</v>
      </c>
      <c r="J14" s="3">
        <v>5</v>
      </c>
      <c r="K14" s="3">
        <f t="shared" si="0"/>
        <v>49</v>
      </c>
      <c r="L14" s="14" t="s">
        <v>18</v>
      </c>
      <c r="M14" s="3">
        <v>83</v>
      </c>
    </row>
    <row r="15" spans="1:13">
      <c r="A15" s="3">
        <f t="shared" si="1"/>
        <v>14</v>
      </c>
      <c r="B15" s="4" t="s">
        <v>21</v>
      </c>
      <c r="C15" s="3">
        <v>5</v>
      </c>
      <c r="D15" s="3">
        <v>5</v>
      </c>
      <c r="E15" s="3">
        <v>5</v>
      </c>
      <c r="F15" s="3">
        <v>6</v>
      </c>
      <c r="G15" s="3">
        <v>5</v>
      </c>
      <c r="H15" s="3">
        <v>6</v>
      </c>
      <c r="I15" s="3">
        <v>5</v>
      </c>
      <c r="J15" s="3">
        <v>3</v>
      </c>
      <c r="K15" s="3">
        <f t="shared" si="0"/>
        <v>40</v>
      </c>
      <c r="L15" s="14" t="s">
        <v>22</v>
      </c>
      <c r="M15" s="3">
        <v>12</v>
      </c>
    </row>
    <row r="16" spans="1:13">
      <c r="A16" s="3">
        <f t="shared" si="1"/>
        <v>15</v>
      </c>
      <c r="B16" s="4" t="s">
        <v>23</v>
      </c>
      <c r="C16" s="3">
        <v>5</v>
      </c>
      <c r="D16" s="3">
        <v>7</v>
      </c>
      <c r="E16" s="3">
        <v>6</v>
      </c>
      <c r="F16" s="3">
        <v>7</v>
      </c>
      <c r="G16" s="3">
        <v>5</v>
      </c>
      <c r="H16" s="3">
        <v>5</v>
      </c>
      <c r="I16" s="3">
        <v>7</v>
      </c>
      <c r="J16" s="3">
        <v>4</v>
      </c>
      <c r="K16" s="3">
        <f t="shared" si="0"/>
        <v>46</v>
      </c>
      <c r="L16" s="14" t="s">
        <v>18</v>
      </c>
      <c r="M16" s="3">
        <v>38</v>
      </c>
    </row>
    <row r="17" spans="1:13">
      <c r="A17" s="3">
        <f t="shared" si="1"/>
        <v>16</v>
      </c>
      <c r="B17" s="4" t="s">
        <v>24</v>
      </c>
      <c r="C17" s="3">
        <v>5</v>
      </c>
      <c r="D17" s="3">
        <v>6</v>
      </c>
      <c r="E17" s="3">
        <v>7</v>
      </c>
      <c r="F17" s="3">
        <v>7</v>
      </c>
      <c r="G17" s="3">
        <v>5</v>
      </c>
      <c r="H17" s="3">
        <v>5</v>
      </c>
      <c r="I17" s="3">
        <v>6</v>
      </c>
      <c r="J17" s="3">
        <v>4</v>
      </c>
      <c r="K17" s="3">
        <f t="shared" si="0"/>
        <v>45</v>
      </c>
      <c r="L17" s="14" t="s">
        <v>18</v>
      </c>
      <c r="M17" s="3">
        <v>19</v>
      </c>
    </row>
    <row r="18" spans="1:13">
      <c r="A18" s="3">
        <f t="shared" si="1"/>
        <v>17</v>
      </c>
      <c r="B18" s="4" t="s">
        <v>25</v>
      </c>
      <c r="C18" s="3">
        <v>7</v>
      </c>
      <c r="D18" s="3">
        <v>6</v>
      </c>
      <c r="E18" s="3">
        <v>6</v>
      </c>
      <c r="F18" s="3">
        <v>8</v>
      </c>
      <c r="G18" s="3">
        <v>7</v>
      </c>
      <c r="H18" s="3">
        <v>5</v>
      </c>
      <c r="I18" s="3">
        <v>7</v>
      </c>
      <c r="J18" s="3">
        <v>4</v>
      </c>
      <c r="K18" s="3">
        <f t="shared" si="0"/>
        <v>50</v>
      </c>
      <c r="L18" s="14" t="s">
        <v>6</v>
      </c>
      <c r="M18" s="3">
        <v>50</v>
      </c>
    </row>
    <row r="19" spans="1:13">
      <c r="A19" s="3">
        <f t="shared" si="1"/>
        <v>18</v>
      </c>
      <c r="B19" s="4" t="s">
        <v>26</v>
      </c>
      <c r="C19" s="3">
        <v>5</v>
      </c>
      <c r="D19" s="3">
        <v>6</v>
      </c>
      <c r="E19" s="3">
        <v>6</v>
      </c>
      <c r="F19" s="3">
        <v>6</v>
      </c>
      <c r="G19" s="3">
        <v>5</v>
      </c>
      <c r="H19" s="3">
        <v>5</v>
      </c>
      <c r="I19" s="3">
        <v>6</v>
      </c>
      <c r="J19" s="3">
        <v>4</v>
      </c>
      <c r="K19" s="3">
        <f t="shared" si="0"/>
        <v>43</v>
      </c>
      <c r="L19" s="14" t="s">
        <v>22</v>
      </c>
      <c r="M19" s="3">
        <v>21</v>
      </c>
    </row>
    <row r="20" spans="1:13">
      <c r="A20" s="3">
        <f t="shared" si="1"/>
        <v>19</v>
      </c>
      <c r="B20" s="4" t="s">
        <v>27</v>
      </c>
      <c r="C20" s="3">
        <v>7</v>
      </c>
      <c r="D20" s="3">
        <v>7</v>
      </c>
      <c r="E20" s="3">
        <v>7</v>
      </c>
      <c r="F20" s="3">
        <v>7</v>
      </c>
      <c r="G20" s="3">
        <v>6</v>
      </c>
      <c r="H20" s="3">
        <v>6</v>
      </c>
      <c r="I20" s="3">
        <v>7</v>
      </c>
      <c r="J20" s="3">
        <v>5</v>
      </c>
      <c r="K20" s="3">
        <f t="shared" si="0"/>
        <v>52</v>
      </c>
      <c r="L20" s="14" t="s">
        <v>6</v>
      </c>
      <c r="M20" s="3">
        <v>70</v>
      </c>
    </row>
    <row r="21" spans="1:13">
      <c r="A21" s="3">
        <f t="shared" si="1"/>
        <v>20</v>
      </c>
      <c r="B21" s="4" t="s">
        <v>28</v>
      </c>
      <c r="C21" s="3">
        <v>7</v>
      </c>
      <c r="D21" s="3">
        <v>7</v>
      </c>
      <c r="E21" s="3">
        <v>6</v>
      </c>
      <c r="F21" s="3">
        <v>7</v>
      </c>
      <c r="G21" s="3">
        <v>6</v>
      </c>
      <c r="H21" s="3">
        <v>6</v>
      </c>
      <c r="I21" s="3">
        <v>7</v>
      </c>
      <c r="J21" s="3">
        <v>4</v>
      </c>
      <c r="K21" s="3">
        <f t="shared" si="0"/>
        <v>50</v>
      </c>
      <c r="L21" s="14" t="s">
        <v>6</v>
      </c>
      <c r="M21" s="3">
        <v>43</v>
      </c>
    </row>
    <row r="22" spans="1:13">
      <c r="A22" s="3">
        <f t="shared" si="1"/>
        <v>21</v>
      </c>
      <c r="B22" s="4" t="s">
        <v>29</v>
      </c>
      <c r="C22" s="3">
        <v>7</v>
      </c>
      <c r="D22" s="3">
        <v>8</v>
      </c>
      <c r="E22" s="3">
        <v>7</v>
      </c>
      <c r="F22" s="3">
        <v>8</v>
      </c>
      <c r="G22" s="3">
        <v>6</v>
      </c>
      <c r="H22" s="3">
        <v>7</v>
      </c>
      <c r="I22" s="3">
        <v>8</v>
      </c>
      <c r="J22" s="3">
        <v>5</v>
      </c>
      <c r="K22" s="3">
        <f t="shared" si="0"/>
        <v>56</v>
      </c>
      <c r="L22" s="14" t="s">
        <v>13</v>
      </c>
      <c r="M22" s="3">
        <v>217</v>
      </c>
    </row>
    <row r="23" spans="1:13">
      <c r="A23" s="3">
        <f t="shared" si="1"/>
        <v>22</v>
      </c>
      <c r="B23" s="4" t="s">
        <v>30</v>
      </c>
      <c r="C23" s="3">
        <v>7</v>
      </c>
      <c r="D23" s="3">
        <v>7</v>
      </c>
      <c r="E23" s="3">
        <v>7</v>
      </c>
      <c r="F23" s="3">
        <v>7</v>
      </c>
      <c r="G23" s="3">
        <v>6</v>
      </c>
      <c r="H23" s="3">
        <v>6</v>
      </c>
      <c r="I23" s="3">
        <v>7</v>
      </c>
      <c r="J23" s="3">
        <v>5</v>
      </c>
      <c r="K23" s="3">
        <f t="shared" si="0"/>
        <v>52</v>
      </c>
      <c r="L23" s="14" t="s">
        <v>6</v>
      </c>
      <c r="M23" s="3">
        <v>221</v>
      </c>
    </row>
    <row r="24" spans="1:13">
      <c r="A24" s="3">
        <f t="shared" si="1"/>
        <v>23</v>
      </c>
      <c r="B24" s="4" t="s">
        <v>31</v>
      </c>
      <c r="C24" s="3">
        <v>4</v>
      </c>
      <c r="D24" s="3">
        <v>6</v>
      </c>
      <c r="E24" s="3">
        <v>5</v>
      </c>
      <c r="F24" s="3">
        <v>6</v>
      </c>
      <c r="G24" s="3">
        <v>5</v>
      </c>
      <c r="H24" s="3">
        <v>5</v>
      </c>
      <c r="I24" s="3">
        <v>6</v>
      </c>
      <c r="J24" s="3">
        <v>4</v>
      </c>
      <c r="K24" s="3">
        <f t="shared" si="0"/>
        <v>41</v>
      </c>
      <c r="L24" s="14" t="s">
        <v>22</v>
      </c>
      <c r="M24" s="3">
        <v>43</v>
      </c>
    </row>
    <row r="25" spans="1:13">
      <c r="A25" s="3">
        <f t="shared" si="1"/>
        <v>24</v>
      </c>
      <c r="B25" s="4" t="s">
        <v>32</v>
      </c>
      <c r="C25" s="3">
        <v>6</v>
      </c>
      <c r="D25" s="3">
        <v>6</v>
      </c>
      <c r="E25" s="3">
        <v>6</v>
      </c>
      <c r="F25" s="3">
        <v>7</v>
      </c>
      <c r="G25" s="3">
        <v>6</v>
      </c>
      <c r="H25" s="3">
        <v>6</v>
      </c>
      <c r="I25" s="3">
        <v>7</v>
      </c>
      <c r="J25" s="3">
        <v>4</v>
      </c>
      <c r="K25" s="3">
        <f t="shared" si="0"/>
        <v>48</v>
      </c>
      <c r="L25" s="14" t="s">
        <v>18</v>
      </c>
      <c r="M25" s="3">
        <v>105</v>
      </c>
    </row>
    <row r="26" spans="1:13">
      <c r="A26" s="3">
        <f t="shared" si="1"/>
        <v>25</v>
      </c>
      <c r="B26" s="4" t="s">
        <v>33</v>
      </c>
      <c r="C26" s="3">
        <v>9</v>
      </c>
      <c r="D26" s="3">
        <v>6</v>
      </c>
      <c r="E26" s="3">
        <v>7</v>
      </c>
      <c r="F26" s="3">
        <v>7</v>
      </c>
      <c r="G26" s="3">
        <v>6</v>
      </c>
      <c r="H26" s="3">
        <v>6</v>
      </c>
      <c r="I26" s="3">
        <v>7</v>
      </c>
      <c r="J26" s="3">
        <v>4</v>
      </c>
      <c r="K26" s="3">
        <f t="shared" si="0"/>
        <v>52</v>
      </c>
      <c r="L26" s="14" t="s">
        <v>6</v>
      </c>
      <c r="M26" s="3">
        <v>76</v>
      </c>
    </row>
    <row r="27" spans="1:13">
      <c r="A27" s="3">
        <f t="shared" si="1"/>
        <v>26</v>
      </c>
      <c r="B27" s="4" t="s">
        <v>34</v>
      </c>
      <c r="C27" s="3">
        <v>6</v>
      </c>
      <c r="D27" s="3">
        <v>7</v>
      </c>
      <c r="E27" s="3">
        <v>6</v>
      </c>
      <c r="F27" s="3">
        <v>5</v>
      </c>
      <c r="G27" s="3">
        <v>5</v>
      </c>
      <c r="H27" s="3">
        <v>5</v>
      </c>
      <c r="I27" s="3">
        <v>6</v>
      </c>
      <c r="J27" s="3">
        <v>4</v>
      </c>
      <c r="K27" s="3">
        <f t="shared" si="0"/>
        <v>44</v>
      </c>
      <c r="L27" s="14" t="s">
        <v>22</v>
      </c>
      <c r="M27" s="3">
        <v>29</v>
      </c>
    </row>
    <row r="28" spans="1:13">
      <c r="A28" s="3">
        <f t="shared" si="1"/>
        <v>27</v>
      </c>
      <c r="B28" s="4" t="s">
        <v>35</v>
      </c>
      <c r="C28" s="3">
        <v>5</v>
      </c>
      <c r="D28" s="3">
        <v>7</v>
      </c>
      <c r="E28" s="3">
        <v>5</v>
      </c>
      <c r="F28" s="3">
        <v>6</v>
      </c>
      <c r="G28" s="3">
        <v>6</v>
      </c>
      <c r="H28" s="3">
        <v>4</v>
      </c>
      <c r="I28" s="3">
        <v>6</v>
      </c>
      <c r="J28" s="3">
        <v>4</v>
      </c>
      <c r="K28" s="3">
        <f t="shared" si="0"/>
        <v>43</v>
      </c>
      <c r="L28" s="14" t="s">
        <v>18</v>
      </c>
      <c r="M28" s="3">
        <v>26</v>
      </c>
    </row>
    <row r="29" spans="1:13">
      <c r="A29" s="3">
        <f t="shared" si="1"/>
        <v>28</v>
      </c>
      <c r="B29" s="4" t="s">
        <v>36</v>
      </c>
      <c r="C29" s="3">
        <v>5</v>
      </c>
      <c r="D29" s="3">
        <v>6</v>
      </c>
      <c r="E29" s="3">
        <v>6</v>
      </c>
      <c r="F29" s="3">
        <v>7</v>
      </c>
      <c r="G29" s="3">
        <v>6</v>
      </c>
      <c r="H29" s="3">
        <v>5</v>
      </c>
      <c r="I29" s="3">
        <v>6</v>
      </c>
      <c r="J29" s="3">
        <v>4</v>
      </c>
      <c r="K29" s="3">
        <f t="shared" si="0"/>
        <v>45</v>
      </c>
      <c r="L29" s="14" t="s">
        <v>18</v>
      </c>
      <c r="M29" s="3">
        <v>25</v>
      </c>
    </row>
    <row r="30" spans="1:13">
      <c r="A30" s="3">
        <f t="shared" si="1"/>
        <v>29</v>
      </c>
      <c r="B30" s="4" t="s">
        <v>37</v>
      </c>
      <c r="C30" s="3">
        <v>8</v>
      </c>
      <c r="D30" s="3">
        <v>7</v>
      </c>
      <c r="E30" s="3">
        <v>7</v>
      </c>
      <c r="F30" s="3">
        <v>8</v>
      </c>
      <c r="G30" s="3">
        <v>7</v>
      </c>
      <c r="H30" s="3">
        <v>7</v>
      </c>
      <c r="I30" s="3">
        <v>8</v>
      </c>
      <c r="J30" s="3">
        <v>6</v>
      </c>
      <c r="K30" s="3">
        <f t="shared" si="0"/>
        <v>58</v>
      </c>
      <c r="L30" s="14" t="s">
        <v>13</v>
      </c>
      <c r="M30" s="3">
        <v>185</v>
      </c>
    </row>
    <row r="31" spans="1:13">
      <c r="A31" s="3">
        <f t="shared" si="1"/>
        <v>30</v>
      </c>
      <c r="B31" s="4" t="s">
        <v>38</v>
      </c>
      <c r="C31" s="3">
        <v>6</v>
      </c>
      <c r="D31" s="3">
        <v>7</v>
      </c>
      <c r="E31" s="3">
        <v>6</v>
      </c>
      <c r="F31" s="3">
        <v>7</v>
      </c>
      <c r="G31" s="3">
        <v>6</v>
      </c>
      <c r="H31" s="3">
        <v>6</v>
      </c>
      <c r="I31" s="3">
        <v>7</v>
      </c>
      <c r="J31" s="3">
        <v>5</v>
      </c>
      <c r="K31" s="3">
        <f t="shared" si="0"/>
        <v>50</v>
      </c>
      <c r="L31" s="14" t="s">
        <v>6</v>
      </c>
      <c r="M31" s="3">
        <v>129</v>
      </c>
    </row>
    <row r="32" spans="1:13">
      <c r="A32" s="3">
        <f t="shared" si="1"/>
        <v>31</v>
      </c>
      <c r="B32" s="4" t="s">
        <v>39</v>
      </c>
      <c r="C32" s="3">
        <v>6</v>
      </c>
      <c r="D32" s="3">
        <v>7</v>
      </c>
      <c r="E32" s="3">
        <v>6</v>
      </c>
      <c r="F32" s="3">
        <v>6</v>
      </c>
      <c r="G32" s="3">
        <v>5</v>
      </c>
      <c r="H32" s="3">
        <v>5</v>
      </c>
      <c r="I32" s="3">
        <v>6</v>
      </c>
      <c r="J32" s="3">
        <v>4</v>
      </c>
      <c r="K32" s="3">
        <f t="shared" si="0"/>
        <v>45</v>
      </c>
      <c r="L32" s="14" t="s">
        <v>18</v>
      </c>
      <c r="M32" s="3">
        <v>39</v>
      </c>
    </row>
    <row r="33" spans="1:14">
      <c r="A33" s="3">
        <f t="shared" si="1"/>
        <v>32</v>
      </c>
      <c r="B33" s="4" t="s">
        <v>40</v>
      </c>
      <c r="C33" s="3">
        <v>5</v>
      </c>
      <c r="D33" s="3">
        <v>6</v>
      </c>
      <c r="E33" s="3">
        <v>5</v>
      </c>
      <c r="F33" s="3">
        <v>7</v>
      </c>
      <c r="G33" s="3">
        <v>5</v>
      </c>
      <c r="H33" s="3">
        <v>5</v>
      </c>
      <c r="I33" s="3">
        <v>6</v>
      </c>
      <c r="J33" s="3">
        <v>4</v>
      </c>
      <c r="K33" s="3">
        <f t="shared" si="0"/>
        <v>43</v>
      </c>
      <c r="L33" s="14" t="s">
        <v>22</v>
      </c>
      <c r="M33" s="3">
        <v>53</v>
      </c>
    </row>
    <row r="34" spans="1:14">
      <c r="A34" s="3">
        <f t="shared" si="1"/>
        <v>33</v>
      </c>
      <c r="B34" s="4" t="s">
        <v>41</v>
      </c>
      <c r="C34" s="3">
        <v>6</v>
      </c>
      <c r="D34" s="3">
        <v>6</v>
      </c>
      <c r="E34" s="3">
        <v>6</v>
      </c>
      <c r="F34" s="3">
        <v>6</v>
      </c>
      <c r="G34" s="3">
        <v>4</v>
      </c>
      <c r="H34" s="3">
        <v>5</v>
      </c>
      <c r="I34" s="3">
        <v>6</v>
      </c>
      <c r="J34" s="3">
        <v>4</v>
      </c>
      <c r="K34" s="3">
        <f t="shared" si="0"/>
        <v>43</v>
      </c>
      <c r="L34" s="14" t="s">
        <v>22</v>
      </c>
      <c r="M34" s="3">
        <v>13</v>
      </c>
    </row>
    <row r="35" spans="1:14">
      <c r="A35" s="3">
        <f t="shared" si="1"/>
        <v>34</v>
      </c>
      <c r="B35" s="4" t="s">
        <v>42</v>
      </c>
      <c r="C35" s="3">
        <v>5</v>
      </c>
      <c r="D35" s="3">
        <v>6</v>
      </c>
      <c r="E35" s="3">
        <v>4</v>
      </c>
      <c r="F35" s="3">
        <v>5</v>
      </c>
      <c r="G35" s="3">
        <v>6</v>
      </c>
      <c r="H35" s="3">
        <v>6</v>
      </c>
      <c r="I35" s="3">
        <v>6</v>
      </c>
      <c r="J35" s="3">
        <v>4</v>
      </c>
      <c r="K35" s="3">
        <f t="shared" si="0"/>
        <v>42</v>
      </c>
      <c r="L35" s="14" t="s">
        <v>18</v>
      </c>
      <c r="M35" s="3">
        <v>21</v>
      </c>
    </row>
    <row r="36" spans="1:14">
      <c r="A36" s="3">
        <f t="shared" si="1"/>
        <v>35</v>
      </c>
      <c r="B36" s="4" t="s">
        <v>47</v>
      </c>
      <c r="C36" s="3">
        <v>7</v>
      </c>
      <c r="D36" s="3">
        <v>6</v>
      </c>
      <c r="E36" s="3">
        <v>6</v>
      </c>
      <c r="F36" s="3">
        <v>7</v>
      </c>
      <c r="G36" s="3">
        <v>6</v>
      </c>
      <c r="H36" s="3">
        <v>6</v>
      </c>
      <c r="I36" s="3">
        <v>7</v>
      </c>
      <c r="J36" s="3">
        <v>4</v>
      </c>
      <c r="K36" s="3">
        <f t="shared" si="0"/>
        <v>49</v>
      </c>
      <c r="L36" s="14" t="s">
        <v>6</v>
      </c>
      <c r="M36" s="3">
        <v>107</v>
      </c>
    </row>
    <row r="37" spans="1:14">
      <c r="A37" s="3">
        <f t="shared" si="1"/>
        <v>36</v>
      </c>
      <c r="B37" s="4" t="s">
        <v>48</v>
      </c>
      <c r="C37" s="3">
        <v>7</v>
      </c>
      <c r="D37" s="3">
        <v>6</v>
      </c>
      <c r="E37" s="3">
        <v>6</v>
      </c>
      <c r="F37" s="3">
        <v>7</v>
      </c>
      <c r="G37" s="3">
        <v>6</v>
      </c>
      <c r="H37" s="3">
        <v>6</v>
      </c>
      <c r="I37" s="3">
        <v>7</v>
      </c>
      <c r="J37" s="3">
        <v>4</v>
      </c>
      <c r="K37" s="3">
        <f t="shared" si="0"/>
        <v>49</v>
      </c>
      <c r="L37" s="14" t="s">
        <v>18</v>
      </c>
      <c r="M37" s="3">
        <v>68</v>
      </c>
    </row>
    <row r="38" spans="1:14">
      <c r="A38" s="3">
        <f t="shared" si="1"/>
        <v>37</v>
      </c>
      <c r="B38" s="4" t="s">
        <v>43</v>
      </c>
      <c r="C38" s="3">
        <v>7</v>
      </c>
      <c r="D38" s="3">
        <v>7</v>
      </c>
      <c r="E38" s="3">
        <v>6</v>
      </c>
      <c r="F38" s="3">
        <v>7</v>
      </c>
      <c r="G38" s="3">
        <v>5</v>
      </c>
      <c r="H38" s="3">
        <v>6</v>
      </c>
      <c r="I38" s="3">
        <v>7</v>
      </c>
      <c r="J38" s="3">
        <v>4</v>
      </c>
      <c r="K38" s="3">
        <f t="shared" si="0"/>
        <v>49</v>
      </c>
      <c r="L38" s="14" t="s">
        <v>6</v>
      </c>
      <c r="M38" s="3">
        <v>342</v>
      </c>
    </row>
    <row r="39" spans="1:14">
      <c r="A39" s="2" t="s">
        <v>45</v>
      </c>
      <c r="B39" s="2" t="s">
        <v>0</v>
      </c>
      <c r="C39" s="3" t="s">
        <v>55</v>
      </c>
      <c r="D39" s="3" t="s">
        <v>2</v>
      </c>
      <c r="E39" s="3" t="s">
        <v>56</v>
      </c>
      <c r="F39" s="3" t="s">
        <v>57</v>
      </c>
      <c r="G39" s="3" t="s">
        <v>58</v>
      </c>
      <c r="H39" s="3" t="s">
        <v>59</v>
      </c>
      <c r="I39" s="3" t="s">
        <v>60</v>
      </c>
      <c r="J39" s="3" t="s">
        <v>3</v>
      </c>
      <c r="K39" s="3" t="s">
        <v>46</v>
      </c>
      <c r="L39" s="2" t="s">
        <v>4</v>
      </c>
      <c r="M39" s="2" t="s">
        <v>5</v>
      </c>
    </row>
    <row r="40" spans="1:14">
      <c r="A40" s="3">
        <f>(A38+1)</f>
        <v>38</v>
      </c>
      <c r="B40" s="4" t="s">
        <v>44</v>
      </c>
      <c r="C40" s="3">
        <v>6</v>
      </c>
      <c r="D40" s="3">
        <v>6</v>
      </c>
      <c r="E40" s="3">
        <v>6</v>
      </c>
      <c r="F40" s="3">
        <v>6</v>
      </c>
      <c r="G40" s="3">
        <v>6</v>
      </c>
      <c r="H40" s="3">
        <v>5</v>
      </c>
      <c r="I40" s="3">
        <v>7</v>
      </c>
      <c r="J40" s="3">
        <v>4</v>
      </c>
      <c r="K40" s="3">
        <f t="shared" si="0"/>
        <v>46</v>
      </c>
      <c r="L40" s="14" t="s">
        <v>18</v>
      </c>
      <c r="M40" s="3">
        <v>62</v>
      </c>
    </row>
    <row r="41" spans="1:14">
      <c r="A41" s="4"/>
      <c r="B41" s="4" t="s">
        <v>49</v>
      </c>
      <c r="C41" s="5">
        <f t="shared" ref="C41:K41" si="2">AVERAGE(C2:C40)</f>
        <v>6.4473684210526319</v>
      </c>
      <c r="D41" s="5">
        <f t="shared" si="2"/>
        <v>6.5526315789473681</v>
      </c>
      <c r="E41" s="5">
        <f t="shared" si="2"/>
        <v>6.1842105263157894</v>
      </c>
      <c r="F41" s="5">
        <f t="shared" si="2"/>
        <v>6.8157894736842106</v>
      </c>
      <c r="G41" s="5">
        <f t="shared" si="2"/>
        <v>5.7631578947368425</v>
      </c>
      <c r="H41" s="5">
        <f t="shared" si="2"/>
        <v>5.7368421052631575</v>
      </c>
      <c r="I41" s="5">
        <f t="shared" si="2"/>
        <v>6.8421052631578947</v>
      </c>
      <c r="J41" s="5">
        <f t="shared" si="2"/>
        <v>4.3684210526315788</v>
      </c>
      <c r="K41" s="5">
        <f t="shared" si="2"/>
        <v>48.710526315789473</v>
      </c>
      <c r="L41" s="3"/>
      <c r="M41" s="3">
        <f>SUM(M2:M40)</f>
        <v>2893</v>
      </c>
    </row>
    <row r="42" spans="1:14">
      <c r="A42" s="4"/>
      <c r="B42" s="4" t="s">
        <v>50</v>
      </c>
      <c r="C42" s="4"/>
      <c r="D42" s="4"/>
      <c r="E42" s="4"/>
      <c r="F42" s="4"/>
      <c r="G42" s="4"/>
      <c r="H42" s="4"/>
      <c r="I42" s="4"/>
      <c r="J42" s="4"/>
      <c r="K42" s="3">
        <f>COUNTIF(L2:L40,"alto")</f>
        <v>5</v>
      </c>
      <c r="L42" s="3">
        <v>737</v>
      </c>
      <c r="M42" s="6">
        <f>(L42/2893)</f>
        <v>0.25475285171102663</v>
      </c>
      <c r="N42" s="9"/>
    </row>
    <row r="43" spans="1:14">
      <c r="A43" s="4"/>
      <c r="B43" s="4" t="s">
        <v>51</v>
      </c>
      <c r="C43" s="4"/>
      <c r="D43" s="4"/>
      <c r="E43" s="4"/>
      <c r="F43" s="4"/>
      <c r="G43" s="4"/>
      <c r="H43" s="4"/>
      <c r="I43" s="4"/>
      <c r="J43" s="4"/>
      <c r="K43" s="3">
        <v>14</v>
      </c>
      <c r="L43" s="3">
        <v>1368</v>
      </c>
      <c r="M43" s="6">
        <f>(L43/2893)</f>
        <v>0.47286553750432075</v>
      </c>
      <c r="N43" s="9"/>
    </row>
    <row r="44" spans="1:14">
      <c r="A44" s="4"/>
      <c r="B44" s="4" t="s">
        <v>52</v>
      </c>
      <c r="C44" s="4"/>
      <c r="D44" s="4"/>
      <c r="E44" s="4"/>
      <c r="F44" s="4"/>
      <c r="G44" s="4"/>
      <c r="H44" s="4"/>
      <c r="I44" s="4"/>
      <c r="J44" s="4"/>
      <c r="K44" s="3">
        <f>COUNTIF(L4:L41,"bajo")</f>
        <v>12</v>
      </c>
      <c r="L44" s="3">
        <v>593</v>
      </c>
      <c r="M44" s="6">
        <f>(L44/2893)</f>
        <v>0.2049775319737297</v>
      </c>
      <c r="N44" s="9"/>
    </row>
    <row r="45" spans="1:14">
      <c r="A45" s="4"/>
      <c r="B45" s="4" t="s">
        <v>53</v>
      </c>
      <c r="C45" s="4"/>
      <c r="D45" s="4"/>
      <c r="E45" s="4"/>
      <c r="F45" s="4"/>
      <c r="G45" s="4"/>
      <c r="H45" s="4"/>
      <c r="I45" s="4"/>
      <c r="J45" s="4"/>
      <c r="K45" s="3">
        <f>COUNTIF(L5:L41,"inferior")</f>
        <v>7</v>
      </c>
      <c r="L45" s="3">
        <v>195</v>
      </c>
      <c r="M45" s="6">
        <f>(L45/2893)</f>
        <v>6.7404078810922918E-2</v>
      </c>
      <c r="N45" s="9"/>
    </row>
    <row r="46" spans="1:14">
      <c r="A46" s="4"/>
      <c r="B46" s="4" t="s">
        <v>54</v>
      </c>
      <c r="C46" s="4">
        <f>SKEW(C2:C40)</f>
        <v>8.2876665341905575E-2</v>
      </c>
      <c r="D46" s="4"/>
      <c r="E46" s="4"/>
      <c r="F46" s="4"/>
      <c r="G46" s="4"/>
      <c r="H46" s="4"/>
      <c r="I46" s="4"/>
      <c r="J46" s="4"/>
      <c r="K46" s="4"/>
      <c r="L46" s="3">
        <f>SUM(L42:L45)</f>
        <v>2893</v>
      </c>
      <c r="M46" s="4"/>
      <c r="N46" s="16"/>
    </row>
    <row r="48" spans="1:14">
      <c r="M48" s="1"/>
    </row>
  </sheetData>
  <phoneticPr fontId="2" type="noConversion"/>
  <pageMargins left="0.9055118110236221" right="0.70866141732283472" top="0.74803149606299213" bottom="0.74803149606299213" header="0.31496062992125984" footer="0.31496062992125984"/>
  <pageSetup scale="90" orientation="landscape" verticalDpi="300" r:id="rId1"/>
  <headerFooter>
    <oddHeader>&amp;CRESULTADOS  ICFES  SECTOR  OFICIAL  MUNICIPIO  SINCELEJO   AÑO  2008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topLeftCell="A13" workbookViewId="0">
      <selection activeCell="B35" sqref="B35"/>
    </sheetView>
  </sheetViews>
  <sheetFormatPr baseColWidth="10" defaultRowHeight="15"/>
  <cols>
    <col min="1" max="1" width="15.28515625" customWidth="1"/>
    <col min="2" max="2" width="8.7109375" customWidth="1"/>
    <col min="3" max="3" width="9.28515625" customWidth="1"/>
    <col min="4" max="4" width="8.5703125" customWidth="1"/>
    <col min="5" max="5" width="9" customWidth="1"/>
    <col min="6" max="7" width="9.28515625" customWidth="1"/>
    <col min="9" max="9" width="8.7109375" customWidth="1"/>
  </cols>
  <sheetData>
    <row r="1" spans="1:9">
      <c r="A1" s="29" t="s">
        <v>71</v>
      </c>
      <c r="B1" s="29"/>
      <c r="C1" s="29"/>
      <c r="D1" s="29"/>
      <c r="E1" s="29"/>
      <c r="F1" s="29"/>
      <c r="G1" s="29"/>
      <c r="H1" s="29"/>
      <c r="I1" s="29"/>
    </row>
    <row r="2" spans="1:9">
      <c r="A2" s="3" t="s">
        <v>63</v>
      </c>
      <c r="B2" s="3" t="s">
        <v>64</v>
      </c>
      <c r="C2" s="3" t="s">
        <v>65</v>
      </c>
      <c r="D2" s="3" t="s">
        <v>66</v>
      </c>
      <c r="E2" s="3" t="s">
        <v>65</v>
      </c>
      <c r="F2" s="3" t="s">
        <v>67</v>
      </c>
      <c r="G2" s="3" t="s">
        <v>66</v>
      </c>
      <c r="H2" s="3" t="s">
        <v>68</v>
      </c>
      <c r="I2" s="3" t="s">
        <v>66</v>
      </c>
    </row>
    <row r="3" spans="1:9">
      <c r="A3" s="4" t="s">
        <v>69</v>
      </c>
      <c r="B3" s="3">
        <v>3</v>
      </c>
      <c r="C3" s="6">
        <f>(B3/B9)</f>
        <v>4.7619047619047616E-2</v>
      </c>
      <c r="D3" s="3">
        <v>214</v>
      </c>
      <c r="E3" s="6">
        <f>(D3/D9)</f>
        <v>5.1803437424352457E-2</v>
      </c>
      <c r="F3" s="3"/>
      <c r="G3" s="3"/>
      <c r="H3" s="7">
        <v>3</v>
      </c>
      <c r="I3" s="7">
        <v>214</v>
      </c>
    </row>
    <row r="4" spans="1:9">
      <c r="A4" s="4" t="s">
        <v>61</v>
      </c>
      <c r="B4" s="3">
        <v>2</v>
      </c>
      <c r="C4" s="6">
        <f>(B4/B9)</f>
        <v>3.1746031746031744E-2</v>
      </c>
      <c r="D4" s="3">
        <v>123</v>
      </c>
      <c r="E4" s="6">
        <f>(D4/D9)</f>
        <v>2.9774872912127815E-2</v>
      </c>
      <c r="F4" s="3"/>
      <c r="G4" s="3"/>
      <c r="H4" s="7">
        <v>2</v>
      </c>
      <c r="I4" s="7">
        <v>123</v>
      </c>
    </row>
    <row r="5" spans="1:9">
      <c r="A5" s="4" t="s">
        <v>13</v>
      </c>
      <c r="B5" s="3">
        <v>5</v>
      </c>
      <c r="C5" s="6">
        <f>(B5/B9)</f>
        <v>7.9365079365079361E-2</v>
      </c>
      <c r="D5" s="3">
        <v>717</v>
      </c>
      <c r="E5" s="6">
        <f>(D5/D9)</f>
        <v>0.17356572258533043</v>
      </c>
      <c r="F5" s="3">
        <v>4</v>
      </c>
      <c r="G5" s="3">
        <v>675</v>
      </c>
      <c r="H5" s="7">
        <v>1</v>
      </c>
      <c r="I5" s="7">
        <v>42</v>
      </c>
    </row>
    <row r="6" spans="1:9">
      <c r="A6" s="4" t="s">
        <v>6</v>
      </c>
      <c r="B6" s="3">
        <v>13</v>
      </c>
      <c r="C6" s="6">
        <f>(B6/B9)</f>
        <v>0.20634920634920634</v>
      </c>
      <c r="D6" s="3">
        <v>1298</v>
      </c>
      <c r="E6" s="6">
        <f>(D6/D9)</f>
        <v>0.31420963447107236</v>
      </c>
      <c r="F6" s="3">
        <v>12</v>
      </c>
      <c r="G6" s="3">
        <v>1262</v>
      </c>
      <c r="H6" s="7">
        <v>1</v>
      </c>
      <c r="I6" s="7">
        <v>36</v>
      </c>
    </row>
    <row r="7" spans="1:9">
      <c r="A7" s="4" t="s">
        <v>18</v>
      </c>
      <c r="B7" s="3">
        <v>24</v>
      </c>
      <c r="C7" s="6">
        <f>(B7/B9)</f>
        <v>0.38095238095238093</v>
      </c>
      <c r="D7" s="3">
        <v>1262</v>
      </c>
      <c r="E7" s="6">
        <f>(D7/D9)</f>
        <v>0.30549503752118129</v>
      </c>
      <c r="F7" s="3">
        <v>13</v>
      </c>
      <c r="G7" s="3">
        <v>757</v>
      </c>
      <c r="H7" s="7">
        <v>11</v>
      </c>
      <c r="I7" s="7">
        <v>505</v>
      </c>
    </row>
    <row r="8" spans="1:9">
      <c r="A8" s="4" t="s">
        <v>22</v>
      </c>
      <c r="B8" s="3">
        <v>16</v>
      </c>
      <c r="C8" s="6">
        <f>(B8/B9)</f>
        <v>0.25396825396825395</v>
      </c>
      <c r="D8" s="3">
        <v>517</v>
      </c>
      <c r="E8" s="6">
        <f>(D8/D9)</f>
        <v>0.12515129508593562</v>
      </c>
      <c r="F8" s="3">
        <v>6</v>
      </c>
      <c r="G8" s="3">
        <v>146</v>
      </c>
      <c r="H8" s="7">
        <v>10</v>
      </c>
      <c r="I8" s="7">
        <v>371</v>
      </c>
    </row>
    <row r="9" spans="1:9">
      <c r="A9" s="3" t="s">
        <v>70</v>
      </c>
      <c r="B9" s="3">
        <f>SUM(B3:B8)</f>
        <v>63</v>
      </c>
      <c r="C9" s="6">
        <f>(B9/B9)</f>
        <v>1</v>
      </c>
      <c r="D9" s="3">
        <f>SUM(D3:D8)</f>
        <v>4131</v>
      </c>
      <c r="E9" s="6">
        <f>(D9/D9)</f>
        <v>1</v>
      </c>
      <c r="F9" s="3">
        <f>SUM(F3:F8)</f>
        <v>35</v>
      </c>
      <c r="G9" s="3">
        <f>SUM(G5:G8)</f>
        <v>2840</v>
      </c>
      <c r="H9" s="8">
        <f>SUM(H3:H8)</f>
        <v>28</v>
      </c>
      <c r="I9" s="7">
        <f>SUM(I3:I8)</f>
        <v>1291</v>
      </c>
    </row>
    <row r="12" spans="1:9">
      <c r="A12" s="29" t="s">
        <v>62</v>
      </c>
      <c r="B12" s="29"/>
      <c r="C12" s="29"/>
      <c r="D12" s="29"/>
      <c r="E12" s="29"/>
      <c r="F12" s="29"/>
      <c r="G12" s="29"/>
      <c r="H12" s="29"/>
      <c r="I12" s="29"/>
    </row>
    <row r="13" spans="1:9">
      <c r="A13" s="3" t="s">
        <v>63</v>
      </c>
      <c r="B13" s="3" t="s">
        <v>64</v>
      </c>
      <c r="C13" s="3" t="s">
        <v>65</v>
      </c>
      <c r="D13" s="3" t="s">
        <v>66</v>
      </c>
      <c r="E13" s="3" t="s">
        <v>65</v>
      </c>
      <c r="F13" s="3" t="s">
        <v>67</v>
      </c>
      <c r="G13" s="3" t="s">
        <v>66</v>
      </c>
      <c r="H13" s="3" t="s">
        <v>68</v>
      </c>
      <c r="I13" s="3" t="s">
        <v>66</v>
      </c>
    </row>
    <row r="14" spans="1:9">
      <c r="A14" s="4" t="s">
        <v>69</v>
      </c>
      <c r="B14" s="3">
        <v>2</v>
      </c>
      <c r="C14" s="6">
        <f>(B14/B20)</f>
        <v>2.9850746268656716E-2</v>
      </c>
      <c r="D14" s="3">
        <v>137</v>
      </c>
      <c r="E14" s="6">
        <f>(D14/D20)</f>
        <v>3.4207240948813986E-2</v>
      </c>
      <c r="F14" s="3"/>
      <c r="G14" s="3"/>
      <c r="H14" s="7">
        <v>2</v>
      </c>
      <c r="I14" s="7">
        <v>137</v>
      </c>
    </row>
    <row r="15" spans="1:9">
      <c r="A15" s="4" t="s">
        <v>61</v>
      </c>
      <c r="B15" s="3">
        <v>2</v>
      </c>
      <c r="C15" s="6">
        <f>(B15/B20)</f>
        <v>2.9850746268656716E-2</v>
      </c>
      <c r="D15" s="3">
        <v>87</v>
      </c>
      <c r="E15" s="6">
        <f>(D15/D20)</f>
        <v>2.1722846441947566E-2</v>
      </c>
      <c r="F15" s="3"/>
      <c r="G15" s="3"/>
      <c r="H15" s="7">
        <v>2</v>
      </c>
      <c r="I15" s="7">
        <v>87</v>
      </c>
    </row>
    <row r="16" spans="1:9">
      <c r="A16" s="4" t="s">
        <v>13</v>
      </c>
      <c r="B16" s="3">
        <v>6</v>
      </c>
      <c r="C16" s="6">
        <f>(B16/B20)</f>
        <v>8.9552238805970144E-2</v>
      </c>
      <c r="D16" s="3">
        <f>(G16+I16)</f>
        <v>821</v>
      </c>
      <c r="E16" s="6">
        <f>(D16/D20)</f>
        <v>0.20499375780274656</v>
      </c>
      <c r="F16" s="3">
        <v>5</v>
      </c>
      <c r="G16" s="3">
        <v>737</v>
      </c>
      <c r="H16" s="7">
        <v>1</v>
      </c>
      <c r="I16" s="7">
        <v>84</v>
      </c>
    </row>
    <row r="17" spans="1:9">
      <c r="A17" s="4" t="s">
        <v>6</v>
      </c>
      <c r="B17" s="3">
        <v>18</v>
      </c>
      <c r="C17" s="6">
        <f>(B17/B20)</f>
        <v>0.26865671641791045</v>
      </c>
      <c r="D17" s="3">
        <f>(G17+I17)</f>
        <v>1449</v>
      </c>
      <c r="E17" s="6">
        <f>(D17/D20)</f>
        <v>0.36179775280898874</v>
      </c>
      <c r="F17" s="3">
        <v>14</v>
      </c>
      <c r="G17" s="3">
        <v>1368</v>
      </c>
      <c r="H17" s="7">
        <v>4</v>
      </c>
      <c r="I17" s="7">
        <v>81</v>
      </c>
    </row>
    <row r="18" spans="1:9">
      <c r="A18" s="4" t="s">
        <v>18</v>
      </c>
      <c r="B18" s="3">
        <v>16</v>
      </c>
      <c r="C18" s="6">
        <f>(B18/B20)</f>
        <v>0.23880597014925373</v>
      </c>
      <c r="D18" s="3">
        <f>(G18+I18)</f>
        <v>681</v>
      </c>
      <c r="E18" s="6">
        <f>(D18/D20)</f>
        <v>0.17003745318352059</v>
      </c>
      <c r="F18" s="3">
        <v>12</v>
      </c>
      <c r="G18" s="3">
        <v>593</v>
      </c>
      <c r="H18" s="7">
        <v>4</v>
      </c>
      <c r="I18" s="7">
        <v>88</v>
      </c>
    </row>
    <row r="19" spans="1:9">
      <c r="A19" s="4" t="s">
        <v>22</v>
      </c>
      <c r="B19" s="3">
        <v>23</v>
      </c>
      <c r="C19" s="6">
        <f>(B19/B20)</f>
        <v>0.34328358208955223</v>
      </c>
      <c r="D19" s="3">
        <f>(G19+I19)</f>
        <v>830</v>
      </c>
      <c r="E19" s="6">
        <f>(D19/D20)</f>
        <v>0.20724094881398253</v>
      </c>
      <c r="F19" s="3">
        <v>7</v>
      </c>
      <c r="G19" s="3">
        <v>195</v>
      </c>
      <c r="H19" s="7">
        <v>16</v>
      </c>
      <c r="I19" s="7">
        <v>635</v>
      </c>
    </row>
    <row r="20" spans="1:9">
      <c r="A20" s="3" t="s">
        <v>70</v>
      </c>
      <c r="B20" s="3">
        <f>SUM(B14:B19)</f>
        <v>67</v>
      </c>
      <c r="C20" s="6">
        <f>(B20/B20)</f>
        <v>1</v>
      </c>
      <c r="D20" s="3">
        <f>SUM(D14:D19)</f>
        <v>4005</v>
      </c>
      <c r="E20" s="6">
        <f>(D20/D20)</f>
        <v>1</v>
      </c>
      <c r="F20" s="3">
        <f>SUM(F14:F19)</f>
        <v>38</v>
      </c>
      <c r="G20" s="3">
        <f>SUM(G16:G19)</f>
        <v>2893</v>
      </c>
      <c r="H20" s="8">
        <f>SUM(H14:H19)</f>
        <v>29</v>
      </c>
      <c r="I20" s="7">
        <f>SUM(I14:I19)</f>
        <v>1112</v>
      </c>
    </row>
    <row r="21" spans="1:9">
      <c r="A21" s="30"/>
      <c r="B21" s="30"/>
      <c r="C21" s="30"/>
      <c r="D21" s="30"/>
      <c r="E21" s="30"/>
      <c r="F21" s="30"/>
      <c r="G21" s="30"/>
      <c r="H21" s="11"/>
      <c r="I21" s="10"/>
    </row>
    <row r="22" spans="1:9">
      <c r="A22" s="9"/>
      <c r="B22" s="9"/>
      <c r="C22" s="10"/>
      <c r="D22" s="9"/>
      <c r="E22" s="10"/>
      <c r="F22" s="9"/>
      <c r="G22" s="9"/>
      <c r="H22" s="11"/>
      <c r="I22" s="10"/>
    </row>
    <row r="23" spans="1:9">
      <c r="A23" s="29" t="s">
        <v>86</v>
      </c>
      <c r="B23" s="29"/>
      <c r="C23" s="29"/>
      <c r="D23" s="29"/>
      <c r="E23" s="29"/>
      <c r="F23" s="29"/>
      <c r="G23" s="29"/>
      <c r="H23" s="29"/>
      <c r="I23" s="29"/>
    </row>
    <row r="24" spans="1:9">
      <c r="A24" s="3" t="s">
        <v>63</v>
      </c>
      <c r="B24" s="3" t="s">
        <v>64</v>
      </c>
      <c r="C24" s="3" t="s">
        <v>65</v>
      </c>
      <c r="D24" s="3" t="s">
        <v>66</v>
      </c>
      <c r="E24" s="3" t="s">
        <v>65</v>
      </c>
      <c r="F24" s="3" t="s">
        <v>67</v>
      </c>
      <c r="G24" s="3" t="s">
        <v>66</v>
      </c>
      <c r="H24" s="3" t="s">
        <v>68</v>
      </c>
      <c r="I24" s="3" t="s">
        <v>66</v>
      </c>
    </row>
    <row r="25" spans="1:9">
      <c r="A25" s="4" t="s">
        <v>69</v>
      </c>
      <c r="B25" s="3">
        <v>3</v>
      </c>
      <c r="C25" s="6">
        <f>(B25/B31)</f>
        <v>4.9180327868852458E-2</v>
      </c>
      <c r="D25" s="3">
        <v>209</v>
      </c>
      <c r="E25" s="6">
        <f>(D25/D31)</f>
        <v>5.4712041884816751E-2</v>
      </c>
      <c r="F25" s="3"/>
      <c r="G25" s="3"/>
      <c r="H25" s="7">
        <v>3</v>
      </c>
      <c r="I25" s="7">
        <v>209</v>
      </c>
    </row>
    <row r="26" spans="1:9">
      <c r="A26" s="4" t="s">
        <v>61</v>
      </c>
      <c r="B26" s="3">
        <v>9</v>
      </c>
      <c r="C26" s="6">
        <f>(B26/B31)</f>
        <v>0.14754098360655737</v>
      </c>
      <c r="D26" s="3">
        <v>665</v>
      </c>
      <c r="E26" s="6">
        <f>(D26/D31)</f>
        <v>0.17408376963350786</v>
      </c>
      <c r="F26" s="3">
        <v>4</v>
      </c>
      <c r="G26" s="3">
        <v>513</v>
      </c>
      <c r="H26" s="7">
        <v>5</v>
      </c>
      <c r="I26" s="7">
        <v>152</v>
      </c>
    </row>
    <row r="27" spans="1:9">
      <c r="A27" s="4" t="s">
        <v>13</v>
      </c>
      <c r="B27" s="3">
        <v>9</v>
      </c>
      <c r="C27" s="6">
        <f>(B27/B31)</f>
        <v>0.14754098360655737</v>
      </c>
      <c r="D27" s="3">
        <v>937</v>
      </c>
      <c r="E27" s="6">
        <f>(D27/D31)</f>
        <v>0.24528795811518325</v>
      </c>
      <c r="F27" s="3">
        <v>9</v>
      </c>
      <c r="G27" s="3">
        <v>937</v>
      </c>
      <c r="H27" s="7"/>
      <c r="I27" s="7"/>
    </row>
    <row r="28" spans="1:9">
      <c r="A28" s="4" t="s">
        <v>6</v>
      </c>
      <c r="B28" s="3">
        <v>14</v>
      </c>
      <c r="C28" s="6">
        <f>(B28/B31)</f>
        <v>0.22950819672131148</v>
      </c>
      <c r="D28" s="3">
        <v>969</v>
      </c>
      <c r="E28" s="6">
        <f>(D28/D31)</f>
        <v>0.25366492146596858</v>
      </c>
      <c r="F28" s="3">
        <v>13</v>
      </c>
      <c r="G28" s="3">
        <v>937</v>
      </c>
      <c r="H28" s="7">
        <v>1</v>
      </c>
      <c r="I28" s="7">
        <v>32</v>
      </c>
    </row>
    <row r="29" spans="1:9">
      <c r="A29" s="4" t="s">
        <v>18</v>
      </c>
      <c r="B29" s="3">
        <v>17</v>
      </c>
      <c r="C29" s="6">
        <f>(B29/B31)</f>
        <v>0.27868852459016391</v>
      </c>
      <c r="D29" s="3">
        <v>620</v>
      </c>
      <c r="E29" s="6">
        <f>(D29/D31)</f>
        <v>0.16230366492146597</v>
      </c>
      <c r="F29" s="3">
        <v>7</v>
      </c>
      <c r="G29" s="3">
        <v>343</v>
      </c>
      <c r="H29" s="7">
        <v>10</v>
      </c>
      <c r="I29" s="7">
        <v>277</v>
      </c>
    </row>
    <row r="30" spans="1:9">
      <c r="A30" s="4" t="s">
        <v>22</v>
      </c>
      <c r="B30" s="3">
        <v>9</v>
      </c>
      <c r="C30" s="6">
        <f>(B30/B31)</f>
        <v>0.14754098360655737</v>
      </c>
      <c r="D30" s="3">
        <v>420</v>
      </c>
      <c r="E30" s="6">
        <f>(D30/D31)</f>
        <v>0.1099476439790576</v>
      </c>
      <c r="F30" s="3">
        <v>3</v>
      </c>
      <c r="G30" s="3">
        <v>6</v>
      </c>
      <c r="H30" s="7">
        <v>6</v>
      </c>
      <c r="I30" s="7">
        <v>340</v>
      </c>
    </row>
    <row r="31" spans="1:9">
      <c r="A31" s="3" t="s">
        <v>70</v>
      </c>
      <c r="B31" s="3">
        <f>SUM(B25:B30)</f>
        <v>61</v>
      </c>
      <c r="C31" s="6">
        <f>(B31/B31)</f>
        <v>1</v>
      </c>
      <c r="D31" s="3">
        <f>SUM(D25:D30)</f>
        <v>3820</v>
      </c>
      <c r="E31" s="6">
        <f>(D31/D31)</f>
        <v>1</v>
      </c>
      <c r="F31" s="3">
        <f>SUM(F25:F30)</f>
        <v>36</v>
      </c>
      <c r="G31" s="3">
        <f>SUM(G26:G30)</f>
        <v>2736</v>
      </c>
      <c r="H31" s="8">
        <f>SUM(H25:H30)</f>
        <v>25</v>
      </c>
      <c r="I31" s="7">
        <f>SUM(I25:I30)</f>
        <v>1010</v>
      </c>
    </row>
    <row r="34" spans="7:7">
      <c r="G34" s="12"/>
    </row>
    <row r="35" spans="7:7">
      <c r="G35" s="12"/>
    </row>
  </sheetData>
  <mergeCells count="4">
    <mergeCell ref="A12:I12"/>
    <mergeCell ref="A21:G21"/>
    <mergeCell ref="A1:I1"/>
    <mergeCell ref="A23:I23"/>
  </mergeCells>
  <phoneticPr fontId="2" type="noConversion"/>
  <pageMargins left="0.70866141732283472" right="0.70866141732283472" top="0.74803149606299213" bottom="0.74803149606299213" header="0.31496062992125984" footer="0.31496062992125984"/>
  <pageSetup orientation="portrait" verticalDpi="300" r:id="rId1"/>
  <headerFooter>
    <oddHeader>&amp;CRESULTADOS  ICFES  SINCELEJO  AÑO  2007-2008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48"/>
  <sheetViews>
    <sheetView topLeftCell="A22" workbookViewId="0">
      <selection activeCell="B36" sqref="B36"/>
    </sheetView>
  </sheetViews>
  <sheetFormatPr baseColWidth="10" defaultRowHeight="15"/>
  <cols>
    <col min="1" max="1" width="3.7109375" customWidth="1"/>
    <col min="2" max="2" width="27.7109375" customWidth="1"/>
    <col min="3" max="4" width="7.5703125" style="1" customWidth="1"/>
    <col min="5" max="5" width="8.5703125" customWidth="1"/>
    <col min="6" max="6" width="10.42578125" style="1" customWidth="1"/>
    <col min="7" max="7" width="10.5703125" customWidth="1"/>
  </cols>
  <sheetData>
    <row r="1" spans="1:7">
      <c r="A1" s="2" t="s">
        <v>45</v>
      </c>
      <c r="B1" s="2" t="s">
        <v>0</v>
      </c>
      <c r="C1" s="2" t="s">
        <v>73</v>
      </c>
      <c r="D1" s="2" t="s">
        <v>45</v>
      </c>
      <c r="E1" s="3" t="s">
        <v>72</v>
      </c>
      <c r="F1" s="2" t="s">
        <v>4</v>
      </c>
      <c r="G1" s="2" t="s">
        <v>5</v>
      </c>
    </row>
    <row r="2" spans="1:7">
      <c r="A2" s="3">
        <v>1</v>
      </c>
      <c r="B2" s="4" t="s">
        <v>12</v>
      </c>
      <c r="C2" s="3">
        <v>1</v>
      </c>
      <c r="D2" s="3">
        <v>1</v>
      </c>
      <c r="E2" s="3">
        <v>61</v>
      </c>
      <c r="F2" s="14" t="s">
        <v>13</v>
      </c>
      <c r="G2" s="3">
        <v>146</v>
      </c>
    </row>
    <row r="3" spans="1:7">
      <c r="A3" s="3">
        <f>(A2+1)</f>
        <v>2</v>
      </c>
      <c r="B3" s="4" t="s">
        <v>14</v>
      </c>
      <c r="C3" s="3">
        <v>1</v>
      </c>
      <c r="D3" s="3">
        <v>2</v>
      </c>
      <c r="E3" s="3">
        <v>59</v>
      </c>
      <c r="F3" s="14" t="s">
        <v>13</v>
      </c>
      <c r="G3" s="3">
        <v>120</v>
      </c>
    </row>
    <row r="4" spans="1:7">
      <c r="A4" s="3">
        <f t="shared" ref="A4:A42" si="0">(A3+1)</f>
        <v>3</v>
      </c>
      <c r="B4" s="4" t="s">
        <v>16</v>
      </c>
      <c r="C4" s="3">
        <v>1</v>
      </c>
      <c r="D4" s="3">
        <v>3</v>
      </c>
      <c r="E4" s="3">
        <v>57</v>
      </c>
      <c r="F4" s="14" t="s">
        <v>13</v>
      </c>
      <c r="G4" s="3">
        <v>69</v>
      </c>
    </row>
    <row r="5" spans="1:7">
      <c r="A5" s="3">
        <f t="shared" si="0"/>
        <v>4</v>
      </c>
      <c r="B5" s="13" t="s">
        <v>29</v>
      </c>
      <c r="C5" s="14">
        <v>1</v>
      </c>
      <c r="D5" s="14">
        <v>4</v>
      </c>
      <c r="E5" s="14">
        <v>56</v>
      </c>
      <c r="F5" s="14" t="s">
        <v>13</v>
      </c>
      <c r="G5" s="14">
        <v>217</v>
      </c>
    </row>
    <row r="6" spans="1:7">
      <c r="A6" s="3">
        <f t="shared" si="0"/>
        <v>5</v>
      </c>
      <c r="B6" s="4" t="s">
        <v>37</v>
      </c>
      <c r="C6" s="3">
        <v>1</v>
      </c>
      <c r="D6" s="3">
        <v>5</v>
      </c>
      <c r="E6" s="3">
        <v>58</v>
      </c>
      <c r="F6" s="14" t="s">
        <v>13</v>
      </c>
      <c r="G6" s="3">
        <v>185</v>
      </c>
    </row>
    <row r="7" spans="1:7">
      <c r="A7" s="3"/>
      <c r="B7" s="15" t="s">
        <v>70</v>
      </c>
      <c r="C7" s="3"/>
      <c r="D7" s="15">
        <v>5</v>
      </c>
      <c r="E7" s="3"/>
      <c r="F7" s="14"/>
      <c r="G7" s="15">
        <f>SUM(G2:G6)</f>
        <v>737</v>
      </c>
    </row>
    <row r="8" spans="1:7">
      <c r="A8" s="3">
        <f>(A6+1)</f>
        <v>6</v>
      </c>
      <c r="B8" s="4" t="s">
        <v>1</v>
      </c>
      <c r="C8" s="3">
        <v>1</v>
      </c>
      <c r="D8" s="3">
        <v>1</v>
      </c>
      <c r="E8" s="3">
        <v>50</v>
      </c>
      <c r="F8" s="3" t="s">
        <v>6</v>
      </c>
      <c r="G8" s="3">
        <v>29</v>
      </c>
    </row>
    <row r="9" spans="1:7">
      <c r="A9" s="3">
        <f t="shared" si="0"/>
        <v>7</v>
      </c>
      <c r="B9" s="4" t="s">
        <v>7</v>
      </c>
      <c r="C9" s="3">
        <v>1</v>
      </c>
      <c r="D9" s="3">
        <v>2</v>
      </c>
      <c r="E9" s="3">
        <v>53</v>
      </c>
      <c r="F9" s="3" t="s">
        <v>6</v>
      </c>
      <c r="G9" s="3">
        <v>35</v>
      </c>
    </row>
    <row r="10" spans="1:7">
      <c r="A10" s="3">
        <f t="shared" si="0"/>
        <v>8</v>
      </c>
      <c r="B10" s="4" t="s">
        <v>8</v>
      </c>
      <c r="C10" s="3">
        <v>1</v>
      </c>
      <c r="D10" s="3">
        <v>3</v>
      </c>
      <c r="E10" s="3">
        <v>54</v>
      </c>
      <c r="F10" s="3" t="s">
        <v>6</v>
      </c>
      <c r="G10" s="3">
        <v>94</v>
      </c>
    </row>
    <row r="11" spans="1:7">
      <c r="A11" s="3">
        <f t="shared" si="0"/>
        <v>9</v>
      </c>
      <c r="B11" s="4" t="s">
        <v>9</v>
      </c>
      <c r="C11" s="3">
        <v>1</v>
      </c>
      <c r="D11" s="3">
        <v>4</v>
      </c>
      <c r="E11" s="3">
        <v>51</v>
      </c>
      <c r="F11" s="3" t="s">
        <v>6</v>
      </c>
      <c r="G11" s="3">
        <v>71</v>
      </c>
    </row>
    <row r="12" spans="1:7">
      <c r="A12" s="3">
        <f t="shared" si="0"/>
        <v>10</v>
      </c>
      <c r="B12" s="4" t="s">
        <v>11</v>
      </c>
      <c r="C12" s="3">
        <v>1</v>
      </c>
      <c r="D12" s="3">
        <v>5</v>
      </c>
      <c r="E12" s="3">
        <v>53</v>
      </c>
      <c r="F12" s="3" t="s">
        <v>6</v>
      </c>
      <c r="G12" s="3">
        <v>46</v>
      </c>
    </row>
    <row r="13" spans="1:7">
      <c r="A13" s="3">
        <f t="shared" si="0"/>
        <v>11</v>
      </c>
      <c r="B13" s="4" t="s">
        <v>25</v>
      </c>
      <c r="C13" s="3">
        <v>1</v>
      </c>
      <c r="D13" s="3">
        <v>6</v>
      </c>
      <c r="E13" s="3">
        <v>50</v>
      </c>
      <c r="F13" s="3" t="s">
        <v>6</v>
      </c>
      <c r="G13" s="3">
        <v>50</v>
      </c>
    </row>
    <row r="14" spans="1:7">
      <c r="A14" s="3">
        <f t="shared" si="0"/>
        <v>12</v>
      </c>
      <c r="B14" s="4" t="s">
        <v>74</v>
      </c>
      <c r="C14" s="3">
        <v>2</v>
      </c>
      <c r="D14" s="3">
        <v>7</v>
      </c>
      <c r="E14" s="3">
        <v>51</v>
      </c>
      <c r="F14" s="3" t="s">
        <v>6</v>
      </c>
      <c r="G14" s="3">
        <v>55</v>
      </c>
    </row>
    <row r="15" spans="1:7">
      <c r="A15" s="3">
        <f t="shared" si="0"/>
        <v>13</v>
      </c>
      <c r="B15" s="4" t="s">
        <v>27</v>
      </c>
      <c r="C15" s="3">
        <v>1</v>
      </c>
      <c r="D15" s="3">
        <v>8</v>
      </c>
      <c r="E15" s="3">
        <v>52</v>
      </c>
      <c r="F15" s="3" t="s">
        <v>6</v>
      </c>
      <c r="G15" s="3">
        <v>70</v>
      </c>
    </row>
    <row r="16" spans="1:7">
      <c r="A16" s="3">
        <f t="shared" si="0"/>
        <v>14</v>
      </c>
      <c r="B16" s="4" t="s">
        <v>28</v>
      </c>
      <c r="C16" s="3">
        <v>1</v>
      </c>
      <c r="D16" s="3">
        <v>9</v>
      </c>
      <c r="E16" s="3">
        <v>50</v>
      </c>
      <c r="F16" s="3" t="s">
        <v>6</v>
      </c>
      <c r="G16" s="3">
        <v>43</v>
      </c>
    </row>
    <row r="17" spans="1:7">
      <c r="A17" s="3">
        <f t="shared" si="0"/>
        <v>15</v>
      </c>
      <c r="B17" s="4" t="s">
        <v>30</v>
      </c>
      <c r="C17" s="3">
        <v>1</v>
      </c>
      <c r="D17" s="3">
        <v>10</v>
      </c>
      <c r="E17" s="3">
        <v>52</v>
      </c>
      <c r="F17" s="3" t="s">
        <v>6</v>
      </c>
      <c r="G17" s="3">
        <v>221</v>
      </c>
    </row>
    <row r="18" spans="1:7">
      <c r="A18" s="3">
        <f t="shared" si="0"/>
        <v>16</v>
      </c>
      <c r="B18" s="4" t="s">
        <v>33</v>
      </c>
      <c r="C18" s="3">
        <v>1</v>
      </c>
      <c r="D18" s="3">
        <v>11</v>
      </c>
      <c r="E18" s="3">
        <v>52</v>
      </c>
      <c r="F18" s="3" t="s">
        <v>6</v>
      </c>
      <c r="G18" s="3">
        <v>76</v>
      </c>
    </row>
    <row r="19" spans="1:7">
      <c r="A19" s="3">
        <f t="shared" si="0"/>
        <v>17</v>
      </c>
      <c r="B19" s="4" t="s">
        <v>38</v>
      </c>
      <c r="C19" s="3">
        <v>1</v>
      </c>
      <c r="D19" s="3">
        <v>12</v>
      </c>
      <c r="E19" s="3">
        <v>50</v>
      </c>
      <c r="F19" s="3" t="s">
        <v>6</v>
      </c>
      <c r="G19" s="3">
        <v>129</v>
      </c>
    </row>
    <row r="20" spans="1:7">
      <c r="A20" s="3">
        <f t="shared" si="0"/>
        <v>18</v>
      </c>
      <c r="B20" s="4" t="s">
        <v>47</v>
      </c>
      <c r="C20" s="3">
        <v>1</v>
      </c>
      <c r="D20" s="3">
        <v>13</v>
      </c>
      <c r="E20" s="3">
        <v>49</v>
      </c>
      <c r="F20" s="3" t="s">
        <v>6</v>
      </c>
      <c r="G20" s="3">
        <v>107</v>
      </c>
    </row>
    <row r="21" spans="1:7">
      <c r="A21" s="3">
        <f t="shared" si="0"/>
        <v>19</v>
      </c>
      <c r="B21" s="4" t="s">
        <v>43</v>
      </c>
      <c r="C21" s="3">
        <v>1</v>
      </c>
      <c r="D21" s="3">
        <v>14</v>
      </c>
      <c r="E21" s="3">
        <v>49</v>
      </c>
      <c r="F21" s="3" t="s">
        <v>6</v>
      </c>
      <c r="G21" s="3">
        <v>342</v>
      </c>
    </row>
    <row r="22" spans="1:7">
      <c r="A22" s="3"/>
      <c r="B22" s="15" t="s">
        <v>70</v>
      </c>
      <c r="C22" s="3"/>
      <c r="D22" s="15">
        <v>14</v>
      </c>
      <c r="E22" s="3"/>
      <c r="F22" s="3"/>
      <c r="G22" s="15">
        <f>SUM(G8:G21)</f>
        <v>1368</v>
      </c>
    </row>
    <row r="23" spans="1:7">
      <c r="A23" s="3">
        <f>(A21+1)</f>
        <v>20</v>
      </c>
      <c r="B23" s="4" t="s">
        <v>15</v>
      </c>
      <c r="C23" s="3">
        <v>1</v>
      </c>
      <c r="D23" s="3">
        <v>1</v>
      </c>
      <c r="E23" s="3">
        <v>44</v>
      </c>
      <c r="F23" s="3" t="s">
        <v>18</v>
      </c>
      <c r="G23" s="3">
        <v>29</v>
      </c>
    </row>
    <row r="24" spans="1:7">
      <c r="A24" s="3">
        <f t="shared" si="0"/>
        <v>21</v>
      </c>
      <c r="B24" s="4" t="s">
        <v>17</v>
      </c>
      <c r="C24" s="3">
        <v>1</v>
      </c>
      <c r="D24" s="3">
        <v>2</v>
      </c>
      <c r="E24" s="3">
        <v>48</v>
      </c>
      <c r="F24" s="3" t="s">
        <v>18</v>
      </c>
      <c r="G24" s="3">
        <v>78</v>
      </c>
    </row>
    <row r="25" spans="1:7">
      <c r="A25" s="3">
        <f t="shared" si="0"/>
        <v>22</v>
      </c>
      <c r="B25" s="4" t="s">
        <v>20</v>
      </c>
      <c r="C25" s="3">
        <v>1</v>
      </c>
      <c r="D25" s="3">
        <v>3</v>
      </c>
      <c r="E25" s="3">
        <v>49</v>
      </c>
      <c r="F25" s="3" t="s">
        <v>18</v>
      </c>
      <c r="G25" s="3">
        <v>83</v>
      </c>
    </row>
    <row r="26" spans="1:7">
      <c r="A26" s="3">
        <f t="shared" si="0"/>
        <v>23</v>
      </c>
      <c r="B26" s="4" t="s">
        <v>23</v>
      </c>
      <c r="C26" s="3">
        <v>2</v>
      </c>
      <c r="D26" s="3">
        <v>4</v>
      </c>
      <c r="E26" s="3">
        <v>46</v>
      </c>
      <c r="F26" s="3" t="s">
        <v>18</v>
      </c>
      <c r="G26" s="3">
        <v>38</v>
      </c>
    </row>
    <row r="27" spans="1:7">
      <c r="A27" s="3">
        <f t="shared" si="0"/>
        <v>24</v>
      </c>
      <c r="B27" s="4" t="s">
        <v>24</v>
      </c>
      <c r="C27" s="3">
        <v>2</v>
      </c>
      <c r="D27" s="3">
        <v>5</v>
      </c>
      <c r="E27" s="3">
        <v>45</v>
      </c>
      <c r="F27" s="3" t="s">
        <v>18</v>
      </c>
      <c r="G27" s="3">
        <v>19</v>
      </c>
    </row>
    <row r="28" spans="1:7">
      <c r="A28" s="3">
        <f t="shared" si="0"/>
        <v>25</v>
      </c>
      <c r="B28" s="4" t="s">
        <v>35</v>
      </c>
      <c r="C28" s="3">
        <v>1</v>
      </c>
      <c r="D28" s="3">
        <v>6</v>
      </c>
      <c r="E28" s="3">
        <v>43</v>
      </c>
      <c r="F28" s="3" t="s">
        <v>18</v>
      </c>
      <c r="G28" s="3">
        <v>26</v>
      </c>
    </row>
    <row r="29" spans="1:7">
      <c r="A29" s="3">
        <f t="shared" si="0"/>
        <v>26</v>
      </c>
      <c r="B29" s="4" t="s">
        <v>36</v>
      </c>
      <c r="C29" s="3">
        <v>1</v>
      </c>
      <c r="D29" s="3">
        <v>7</v>
      </c>
      <c r="E29" s="3">
        <v>45</v>
      </c>
      <c r="F29" s="3" t="s">
        <v>18</v>
      </c>
      <c r="G29" s="3">
        <v>25</v>
      </c>
    </row>
    <row r="30" spans="1:7">
      <c r="A30" s="3">
        <f t="shared" si="0"/>
        <v>27</v>
      </c>
      <c r="B30" s="4" t="s">
        <v>32</v>
      </c>
      <c r="C30" s="3">
        <v>1</v>
      </c>
      <c r="D30" s="3">
        <v>8</v>
      </c>
      <c r="E30" s="3">
        <v>48</v>
      </c>
      <c r="F30" s="3" t="s">
        <v>18</v>
      </c>
      <c r="G30" s="3">
        <v>105</v>
      </c>
    </row>
    <row r="31" spans="1:7">
      <c r="A31" s="3">
        <f t="shared" si="0"/>
        <v>28</v>
      </c>
      <c r="B31" s="4" t="s">
        <v>39</v>
      </c>
      <c r="C31" s="3">
        <v>1</v>
      </c>
      <c r="D31" s="3">
        <v>9</v>
      </c>
      <c r="E31" s="3">
        <v>45</v>
      </c>
      <c r="F31" s="3" t="s">
        <v>18</v>
      </c>
      <c r="G31" s="3">
        <v>39</v>
      </c>
    </row>
    <row r="32" spans="1:7">
      <c r="A32" s="3">
        <f t="shared" si="0"/>
        <v>29</v>
      </c>
      <c r="B32" s="4" t="s">
        <v>48</v>
      </c>
      <c r="C32" s="3">
        <v>1</v>
      </c>
      <c r="D32" s="3">
        <v>10</v>
      </c>
      <c r="E32" s="3">
        <v>49</v>
      </c>
      <c r="F32" s="3" t="s">
        <v>18</v>
      </c>
      <c r="G32" s="3">
        <v>68</v>
      </c>
    </row>
    <row r="33" spans="1:7">
      <c r="A33" s="3">
        <f t="shared" si="0"/>
        <v>30</v>
      </c>
      <c r="B33" s="4" t="s">
        <v>44</v>
      </c>
      <c r="C33" s="3">
        <v>1</v>
      </c>
      <c r="D33" s="3">
        <v>11</v>
      </c>
      <c r="E33" s="3">
        <v>46</v>
      </c>
      <c r="F33" s="3" t="s">
        <v>18</v>
      </c>
      <c r="G33" s="3">
        <v>62</v>
      </c>
    </row>
    <row r="34" spans="1:7">
      <c r="A34" s="3">
        <f t="shared" si="0"/>
        <v>31</v>
      </c>
      <c r="B34" s="4" t="s">
        <v>42</v>
      </c>
      <c r="C34" s="3">
        <v>2</v>
      </c>
      <c r="D34" s="3">
        <v>12</v>
      </c>
      <c r="E34" s="3">
        <v>42</v>
      </c>
      <c r="F34" s="3" t="s">
        <v>18</v>
      </c>
      <c r="G34" s="3">
        <v>21</v>
      </c>
    </row>
    <row r="35" spans="1:7">
      <c r="A35" s="3"/>
      <c r="B35" s="15" t="s">
        <v>70</v>
      </c>
      <c r="C35" s="3"/>
      <c r="D35" s="15">
        <v>12</v>
      </c>
      <c r="E35" s="3"/>
      <c r="F35" s="3"/>
      <c r="G35" s="15">
        <f>SUM(G23:G34)</f>
        <v>593</v>
      </c>
    </row>
    <row r="36" spans="1:7">
      <c r="A36" s="3">
        <f>(A34+1)</f>
        <v>32</v>
      </c>
      <c r="B36" s="4" t="s">
        <v>10</v>
      </c>
      <c r="C36" s="3">
        <v>1</v>
      </c>
      <c r="D36" s="3">
        <v>1</v>
      </c>
      <c r="E36" s="3">
        <v>40</v>
      </c>
      <c r="F36" s="3" t="s">
        <v>22</v>
      </c>
      <c r="G36" s="3">
        <v>24</v>
      </c>
    </row>
    <row r="37" spans="1:7">
      <c r="A37" s="3">
        <f t="shared" si="0"/>
        <v>33</v>
      </c>
      <c r="B37" s="4" t="s">
        <v>21</v>
      </c>
      <c r="C37" s="3">
        <v>2</v>
      </c>
      <c r="D37" s="3">
        <v>2</v>
      </c>
      <c r="E37" s="3">
        <v>40</v>
      </c>
      <c r="F37" s="3" t="s">
        <v>22</v>
      </c>
      <c r="G37" s="3">
        <v>12</v>
      </c>
    </row>
    <row r="38" spans="1:7">
      <c r="A38" s="3">
        <f t="shared" si="0"/>
        <v>34</v>
      </c>
      <c r="B38" s="4" t="s">
        <v>26</v>
      </c>
      <c r="C38" s="3">
        <v>2</v>
      </c>
      <c r="D38" s="3">
        <v>3</v>
      </c>
      <c r="E38" s="3">
        <v>43</v>
      </c>
      <c r="F38" s="3" t="s">
        <v>22</v>
      </c>
      <c r="G38" s="3">
        <v>21</v>
      </c>
    </row>
    <row r="39" spans="1:7">
      <c r="A39" s="3">
        <f t="shared" si="0"/>
        <v>35</v>
      </c>
      <c r="B39" s="4" t="s">
        <v>31</v>
      </c>
      <c r="C39" s="3">
        <v>1</v>
      </c>
      <c r="D39" s="3">
        <v>4</v>
      </c>
      <c r="E39" s="3">
        <v>41</v>
      </c>
      <c r="F39" s="3" t="s">
        <v>22</v>
      </c>
      <c r="G39" s="3">
        <v>43</v>
      </c>
    </row>
    <row r="40" spans="1:7">
      <c r="A40" s="3">
        <f t="shared" si="0"/>
        <v>36</v>
      </c>
      <c r="B40" s="4" t="s">
        <v>34</v>
      </c>
      <c r="C40" s="3">
        <v>2</v>
      </c>
      <c r="D40" s="3">
        <v>5</v>
      </c>
      <c r="E40" s="3">
        <v>44</v>
      </c>
      <c r="F40" s="3" t="s">
        <v>22</v>
      </c>
      <c r="G40" s="3">
        <v>29</v>
      </c>
    </row>
    <row r="41" spans="1:7">
      <c r="A41" s="3">
        <f t="shared" si="0"/>
        <v>37</v>
      </c>
      <c r="B41" s="4" t="s">
        <v>40</v>
      </c>
      <c r="C41" s="3">
        <v>1</v>
      </c>
      <c r="D41" s="3">
        <v>6</v>
      </c>
      <c r="E41" s="3">
        <v>43</v>
      </c>
      <c r="F41" s="3" t="s">
        <v>22</v>
      </c>
      <c r="G41" s="3">
        <v>53</v>
      </c>
    </row>
    <row r="42" spans="1:7">
      <c r="A42" s="3">
        <f t="shared" si="0"/>
        <v>38</v>
      </c>
      <c r="B42" s="4" t="s">
        <v>41</v>
      </c>
      <c r="C42" s="3">
        <v>2</v>
      </c>
      <c r="D42" s="3">
        <v>7</v>
      </c>
      <c r="E42" s="3">
        <v>43</v>
      </c>
      <c r="F42" s="3" t="s">
        <v>22</v>
      </c>
      <c r="G42" s="3">
        <v>13</v>
      </c>
    </row>
    <row r="43" spans="1:7">
      <c r="A43" s="4"/>
      <c r="B43" s="15" t="s">
        <v>70</v>
      </c>
      <c r="C43" s="3"/>
      <c r="D43" s="15">
        <v>7</v>
      </c>
      <c r="E43" s="4"/>
      <c r="F43" s="3"/>
      <c r="G43" s="15">
        <f>SUM(G36:G42)</f>
        <v>195</v>
      </c>
    </row>
    <row r="48" spans="1:7">
      <c r="G48" s="1"/>
    </row>
  </sheetData>
  <phoneticPr fontId="2" type="noConversion"/>
  <pageMargins left="1.299212598425197" right="0.70866141732283472" top="0.94488188976377963" bottom="0.74803149606299213" header="0.31496062992125984" footer="0.31496062992125984"/>
  <pageSetup orientation="portrait" horizontalDpi="300" verticalDpi="300" r:id="rId1"/>
  <headerFooter>
    <oddHeader>&amp;CCLASIFICACION  DE  INSTITUCIONES  EDUCATIVAS OFICIALES   POR  JORNADA   Y  CATEGORIA   PRUEBAS  DE  ESTADO  GRADO  11  AÑO  2008   SINCELEJO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F47"/>
  <sheetViews>
    <sheetView tabSelected="1" workbookViewId="0">
      <selection activeCell="B16" sqref="B16"/>
    </sheetView>
  </sheetViews>
  <sheetFormatPr baseColWidth="10" defaultRowHeight="15"/>
  <cols>
    <col min="1" max="1" width="5" style="16" customWidth="1"/>
    <col min="2" max="2" width="37.42578125" style="16" customWidth="1"/>
    <col min="3" max="3" width="6.42578125" style="16" customWidth="1"/>
    <col min="4" max="4" width="7.85546875" style="16" customWidth="1"/>
    <col min="5" max="16384" width="11.42578125" style="16"/>
  </cols>
  <sheetData>
    <row r="1" spans="1:6" ht="12.75" customHeight="1">
      <c r="A1" s="19" t="s">
        <v>87</v>
      </c>
      <c r="B1" s="19" t="s">
        <v>0</v>
      </c>
      <c r="C1" s="18" t="s">
        <v>73</v>
      </c>
      <c r="D1" s="20" t="s">
        <v>45</v>
      </c>
      <c r="E1" s="18" t="s">
        <v>4</v>
      </c>
      <c r="F1" s="18" t="s">
        <v>88</v>
      </c>
    </row>
    <row r="2" spans="1:6" ht="12.75" customHeight="1">
      <c r="A2" s="19">
        <v>1</v>
      </c>
      <c r="B2" s="21" t="s">
        <v>95</v>
      </c>
      <c r="C2" s="22">
        <v>1</v>
      </c>
      <c r="D2" s="22">
        <v>1</v>
      </c>
      <c r="E2" s="22" t="s">
        <v>61</v>
      </c>
      <c r="F2" s="22">
        <v>116</v>
      </c>
    </row>
    <row r="3" spans="1:6" ht="12.75" customHeight="1">
      <c r="A3" s="19">
        <f>A2+1</f>
        <v>2</v>
      </c>
      <c r="B3" s="21" t="s">
        <v>96</v>
      </c>
      <c r="C3" s="22">
        <v>1</v>
      </c>
      <c r="D3" s="22">
        <v>2</v>
      </c>
      <c r="E3" s="22" t="s">
        <v>61</v>
      </c>
      <c r="F3" s="22">
        <v>123</v>
      </c>
    </row>
    <row r="4" spans="1:6" ht="12.75" customHeight="1">
      <c r="A4" s="19">
        <v>3</v>
      </c>
      <c r="B4" s="21" t="s">
        <v>108</v>
      </c>
      <c r="C4" s="22">
        <v>1</v>
      </c>
      <c r="D4" s="22">
        <v>3</v>
      </c>
      <c r="E4" s="22" t="s">
        <v>61</v>
      </c>
      <c r="F4" s="22">
        <v>152</v>
      </c>
    </row>
    <row r="5" spans="1:6" ht="12.75" customHeight="1">
      <c r="A5" s="19">
        <v>4</v>
      </c>
      <c r="B5" s="21" t="s">
        <v>109</v>
      </c>
      <c r="C5" s="22">
        <v>1</v>
      </c>
      <c r="D5" s="22">
        <v>4</v>
      </c>
      <c r="E5" s="22" t="s">
        <v>61</v>
      </c>
      <c r="F5" s="22">
        <v>122</v>
      </c>
    </row>
    <row r="6" spans="1:6" ht="12.75" customHeight="1">
      <c r="A6" s="19"/>
      <c r="B6" s="25" t="s">
        <v>70</v>
      </c>
      <c r="C6" s="22"/>
      <c r="D6" s="26">
        <v>4</v>
      </c>
      <c r="E6" s="22"/>
      <c r="F6" s="26">
        <f>SUM(F2:F5)</f>
        <v>513</v>
      </c>
    </row>
    <row r="7" spans="1:6" ht="12.75" customHeight="1">
      <c r="A7" s="19">
        <v>5</v>
      </c>
      <c r="B7" s="21" t="s">
        <v>89</v>
      </c>
      <c r="C7" s="22">
        <v>1</v>
      </c>
      <c r="D7" s="22">
        <v>1</v>
      </c>
      <c r="E7" s="22" t="s">
        <v>13</v>
      </c>
      <c r="F7" s="22">
        <v>36</v>
      </c>
    </row>
    <row r="8" spans="1:6" ht="12.75" customHeight="1">
      <c r="A8" s="19">
        <v>6</v>
      </c>
      <c r="B8" s="21" t="s">
        <v>91</v>
      </c>
      <c r="C8" s="22">
        <v>1</v>
      </c>
      <c r="D8" s="22">
        <v>2</v>
      </c>
      <c r="E8" s="22" t="s">
        <v>13</v>
      </c>
      <c r="F8" s="22">
        <v>97</v>
      </c>
    </row>
    <row r="9" spans="1:6" ht="12.75" customHeight="1">
      <c r="A9" s="19">
        <v>7</v>
      </c>
      <c r="B9" s="21" t="s">
        <v>92</v>
      </c>
      <c r="C9" s="22">
        <v>1</v>
      </c>
      <c r="D9" s="22">
        <v>3</v>
      </c>
      <c r="E9" s="22" t="s">
        <v>13</v>
      </c>
      <c r="F9" s="22">
        <v>50</v>
      </c>
    </row>
    <row r="10" spans="1:6" ht="12.75" customHeight="1">
      <c r="A10" s="19">
        <v>8</v>
      </c>
      <c r="B10" s="21" t="s">
        <v>97</v>
      </c>
      <c r="C10" s="22">
        <v>1</v>
      </c>
      <c r="D10" s="22">
        <v>4</v>
      </c>
      <c r="E10" s="22" t="s">
        <v>13</v>
      </c>
      <c r="F10" s="22">
        <v>67</v>
      </c>
    </row>
    <row r="11" spans="1:6" ht="12.75" customHeight="1">
      <c r="A11" s="19">
        <v>9</v>
      </c>
      <c r="B11" s="21" t="s">
        <v>98</v>
      </c>
      <c r="C11" s="22">
        <v>1</v>
      </c>
      <c r="D11" s="22">
        <v>5</v>
      </c>
      <c r="E11" s="22" t="s">
        <v>13</v>
      </c>
      <c r="F11" s="22">
        <v>21</v>
      </c>
    </row>
    <row r="12" spans="1:6" ht="12.75" customHeight="1">
      <c r="A12" s="19">
        <v>10</v>
      </c>
      <c r="B12" s="21" t="s">
        <v>106</v>
      </c>
      <c r="C12" s="22">
        <v>1</v>
      </c>
      <c r="D12" s="22">
        <v>6</v>
      </c>
      <c r="E12" s="22" t="s">
        <v>13</v>
      </c>
      <c r="F12" s="22">
        <v>128</v>
      </c>
    </row>
    <row r="13" spans="1:6" ht="12.75" customHeight="1">
      <c r="A13" s="19">
        <v>11</v>
      </c>
      <c r="B13" s="21" t="s">
        <v>116</v>
      </c>
      <c r="C13" s="22">
        <v>1</v>
      </c>
      <c r="D13" s="22">
        <v>7</v>
      </c>
      <c r="E13" s="22" t="s">
        <v>13</v>
      </c>
      <c r="F13" s="22">
        <v>179</v>
      </c>
    </row>
    <row r="14" spans="1:6" ht="12.75" customHeight="1">
      <c r="A14" s="19">
        <v>12</v>
      </c>
      <c r="B14" s="21" t="s">
        <v>123</v>
      </c>
      <c r="C14" s="22">
        <v>1</v>
      </c>
      <c r="D14" s="22">
        <v>8</v>
      </c>
      <c r="E14" s="22" t="s">
        <v>13</v>
      </c>
      <c r="F14" s="22">
        <v>310</v>
      </c>
    </row>
    <row r="15" spans="1:6" ht="12.75" customHeight="1">
      <c r="A15" s="19">
        <v>13</v>
      </c>
      <c r="B15" s="21" t="s">
        <v>124</v>
      </c>
      <c r="C15" s="22">
        <v>1</v>
      </c>
      <c r="D15" s="22">
        <v>9</v>
      </c>
      <c r="E15" s="22" t="s">
        <v>13</v>
      </c>
      <c r="F15" s="22">
        <v>49</v>
      </c>
    </row>
    <row r="16" spans="1:6" ht="12.75" customHeight="1">
      <c r="A16" s="19"/>
      <c r="B16" s="25" t="s">
        <v>70</v>
      </c>
      <c r="C16" s="22"/>
      <c r="D16" s="26">
        <v>9</v>
      </c>
      <c r="E16" s="22"/>
      <c r="F16" s="26">
        <f>SUM(F7:F15)</f>
        <v>937</v>
      </c>
    </row>
    <row r="17" spans="1:6" ht="12.75" customHeight="1">
      <c r="A17" s="19">
        <v>14</v>
      </c>
      <c r="B17" s="21" t="s">
        <v>93</v>
      </c>
      <c r="C17" s="22">
        <v>1</v>
      </c>
      <c r="D17" s="22">
        <v>1</v>
      </c>
      <c r="E17" s="22" t="s">
        <v>6</v>
      </c>
      <c r="F17" s="22">
        <v>24</v>
      </c>
    </row>
    <row r="18" spans="1:6" ht="12.75" customHeight="1">
      <c r="A18" s="19">
        <v>15</v>
      </c>
      <c r="B18" s="21" t="s">
        <v>94</v>
      </c>
      <c r="C18" s="22">
        <v>1</v>
      </c>
      <c r="D18" s="22">
        <v>2</v>
      </c>
      <c r="E18" s="22" t="s">
        <v>6</v>
      </c>
      <c r="F18" s="22">
        <v>89</v>
      </c>
    </row>
    <row r="19" spans="1:6" ht="12.75" customHeight="1">
      <c r="A19" s="19">
        <v>16</v>
      </c>
      <c r="B19" s="21" t="s">
        <v>100</v>
      </c>
      <c r="C19" s="22">
        <v>2</v>
      </c>
      <c r="D19" s="22">
        <v>3</v>
      </c>
      <c r="E19" s="22" t="s">
        <v>6</v>
      </c>
      <c r="F19" s="22">
        <v>49</v>
      </c>
    </row>
    <row r="20" spans="1:6" ht="12.75" customHeight="1">
      <c r="A20" s="19">
        <v>17</v>
      </c>
      <c r="B20" s="21" t="s">
        <v>101</v>
      </c>
      <c r="C20" s="22">
        <v>1</v>
      </c>
      <c r="D20" s="22">
        <v>4</v>
      </c>
      <c r="E20" s="22" t="s">
        <v>6</v>
      </c>
      <c r="F20" s="22">
        <v>70</v>
      </c>
    </row>
    <row r="21" spans="1:6" ht="12.75" customHeight="1">
      <c r="A21" s="19">
        <v>18</v>
      </c>
      <c r="B21" s="21" t="s">
        <v>105</v>
      </c>
      <c r="C21" s="22">
        <v>1</v>
      </c>
      <c r="D21" s="22">
        <v>5</v>
      </c>
      <c r="E21" s="22" t="s">
        <v>6</v>
      </c>
      <c r="F21" s="22">
        <v>58</v>
      </c>
    </row>
    <row r="22" spans="1:6" ht="12.75" customHeight="1">
      <c r="A22" s="19">
        <v>19</v>
      </c>
      <c r="B22" s="21" t="s">
        <v>107</v>
      </c>
      <c r="C22" s="22">
        <v>1</v>
      </c>
      <c r="D22" s="22">
        <v>6</v>
      </c>
      <c r="E22" s="22" t="s">
        <v>6</v>
      </c>
      <c r="F22" s="22">
        <v>47</v>
      </c>
    </row>
    <row r="23" spans="1:6" ht="12.75" customHeight="1">
      <c r="A23" s="19">
        <v>20</v>
      </c>
      <c r="B23" s="21" t="s">
        <v>113</v>
      </c>
      <c r="C23" s="22">
        <v>1</v>
      </c>
      <c r="D23" s="22">
        <v>7</v>
      </c>
      <c r="E23" s="22" t="s">
        <v>6</v>
      </c>
      <c r="F23" s="22">
        <v>22</v>
      </c>
    </row>
    <row r="24" spans="1:6" ht="12.75" customHeight="1">
      <c r="A24" s="19">
        <v>21</v>
      </c>
      <c r="B24" s="21" t="s">
        <v>114</v>
      </c>
      <c r="C24" s="22">
        <v>1</v>
      </c>
      <c r="D24" s="22">
        <v>8</v>
      </c>
      <c r="E24" s="22" t="s">
        <v>6</v>
      </c>
      <c r="F24" s="22">
        <v>47</v>
      </c>
    </row>
    <row r="25" spans="1:6" ht="12.75" customHeight="1">
      <c r="A25" s="19">
        <v>22</v>
      </c>
      <c r="B25" s="21" t="s">
        <v>111</v>
      </c>
      <c r="C25" s="22">
        <v>1</v>
      </c>
      <c r="D25" s="22">
        <v>9</v>
      </c>
      <c r="E25" s="22" t="s">
        <v>6</v>
      </c>
      <c r="F25" s="22">
        <v>153</v>
      </c>
    </row>
    <row r="26" spans="1:6" ht="12.75" customHeight="1">
      <c r="A26" s="19">
        <v>23</v>
      </c>
      <c r="B26" s="21" t="s">
        <v>117</v>
      </c>
      <c r="C26" s="22">
        <v>1</v>
      </c>
      <c r="D26" s="22">
        <v>10</v>
      </c>
      <c r="E26" s="22" t="s">
        <v>6</v>
      </c>
      <c r="F26" s="22">
        <v>172</v>
      </c>
    </row>
    <row r="27" spans="1:6" ht="12.75" customHeight="1">
      <c r="A27" s="19">
        <v>24</v>
      </c>
      <c r="B27" s="21" t="s">
        <v>118</v>
      </c>
      <c r="C27" s="22">
        <v>1</v>
      </c>
      <c r="D27" s="22">
        <v>11</v>
      </c>
      <c r="E27" s="22" t="s">
        <v>6</v>
      </c>
      <c r="F27" s="22">
        <v>28</v>
      </c>
    </row>
    <row r="28" spans="1:6" ht="12.75" customHeight="1">
      <c r="A28" s="19">
        <v>25</v>
      </c>
      <c r="B28" s="21" t="s">
        <v>121</v>
      </c>
      <c r="C28" s="22">
        <v>1</v>
      </c>
      <c r="D28" s="22">
        <v>12</v>
      </c>
      <c r="E28" s="22" t="s">
        <v>6</v>
      </c>
      <c r="F28" s="22">
        <v>99</v>
      </c>
    </row>
    <row r="29" spans="1:6" ht="12.75" customHeight="1">
      <c r="A29" s="19">
        <v>26</v>
      </c>
      <c r="B29" s="21" t="s">
        <v>122</v>
      </c>
      <c r="C29" s="22">
        <v>1</v>
      </c>
      <c r="D29" s="22">
        <v>13</v>
      </c>
      <c r="E29" s="22" t="s">
        <v>6</v>
      </c>
      <c r="F29" s="22">
        <v>79</v>
      </c>
    </row>
    <row r="30" spans="1:6" ht="12.75" customHeight="1">
      <c r="A30" s="19"/>
      <c r="B30" s="25" t="s">
        <v>70</v>
      </c>
      <c r="C30" s="22"/>
      <c r="D30" s="26">
        <v>13</v>
      </c>
      <c r="E30" s="22"/>
      <c r="F30" s="26">
        <f>SUM(F17:F29)</f>
        <v>937</v>
      </c>
    </row>
    <row r="31" spans="1:6">
      <c r="A31" s="19">
        <v>27</v>
      </c>
      <c r="B31" s="21" t="s">
        <v>90</v>
      </c>
      <c r="C31" s="22">
        <v>1</v>
      </c>
      <c r="D31" s="22">
        <v>1</v>
      </c>
      <c r="E31" s="22" t="s">
        <v>18</v>
      </c>
      <c r="F31" s="22">
        <v>55</v>
      </c>
    </row>
    <row r="32" spans="1:6" ht="12.75" customHeight="1">
      <c r="A32" s="19">
        <v>28</v>
      </c>
      <c r="B32" s="21" t="s">
        <v>99</v>
      </c>
      <c r="C32" s="22">
        <v>1</v>
      </c>
      <c r="D32" s="22">
        <v>2</v>
      </c>
      <c r="E32" s="22" t="s">
        <v>18</v>
      </c>
      <c r="F32" s="22">
        <v>26</v>
      </c>
    </row>
    <row r="33" spans="1:6" ht="12.75" customHeight="1">
      <c r="A33" s="19">
        <f>A32+1</f>
        <v>29</v>
      </c>
      <c r="B33" s="21" t="s">
        <v>103</v>
      </c>
      <c r="C33" s="22">
        <v>2</v>
      </c>
      <c r="D33" s="22">
        <v>3</v>
      </c>
      <c r="E33" s="22" t="s">
        <v>18</v>
      </c>
      <c r="F33" s="22">
        <v>48</v>
      </c>
    </row>
    <row r="34" spans="1:6" ht="12.75" customHeight="1">
      <c r="A34" s="19">
        <f>A33+1</f>
        <v>30</v>
      </c>
      <c r="B34" s="21" t="s">
        <v>110</v>
      </c>
      <c r="C34" s="22">
        <v>1</v>
      </c>
      <c r="D34" s="22">
        <v>4</v>
      </c>
      <c r="E34" s="22" t="s">
        <v>18</v>
      </c>
      <c r="F34" s="22">
        <v>34</v>
      </c>
    </row>
    <row r="35" spans="1:6" ht="12.75" customHeight="1">
      <c r="A35" s="19">
        <v>31</v>
      </c>
      <c r="B35" s="21" t="s">
        <v>112</v>
      </c>
      <c r="C35" s="22">
        <v>1</v>
      </c>
      <c r="D35" s="22">
        <v>5</v>
      </c>
      <c r="E35" s="22" t="s">
        <v>18</v>
      </c>
      <c r="F35" s="22">
        <v>92</v>
      </c>
    </row>
    <row r="36" spans="1:6" ht="12.75" customHeight="1">
      <c r="A36" s="19">
        <v>32</v>
      </c>
      <c r="B36" s="21" t="s">
        <v>119</v>
      </c>
      <c r="C36" s="22">
        <v>1</v>
      </c>
      <c r="D36" s="22">
        <v>6</v>
      </c>
      <c r="E36" s="22" t="s">
        <v>18</v>
      </c>
      <c r="F36" s="22">
        <v>55</v>
      </c>
    </row>
    <row r="37" spans="1:6" ht="12.75" customHeight="1">
      <c r="A37" s="19">
        <v>33</v>
      </c>
      <c r="B37" s="21" t="s">
        <v>120</v>
      </c>
      <c r="C37" s="22">
        <v>2</v>
      </c>
      <c r="D37" s="22">
        <v>7</v>
      </c>
      <c r="E37" s="22" t="s">
        <v>18</v>
      </c>
      <c r="F37" s="22">
        <v>33</v>
      </c>
    </row>
    <row r="38" spans="1:6" ht="12.75" customHeight="1">
      <c r="A38" s="19"/>
      <c r="B38" s="25" t="s">
        <v>70</v>
      </c>
      <c r="C38" s="22"/>
      <c r="D38" s="26">
        <v>7</v>
      </c>
      <c r="E38" s="22"/>
      <c r="F38" s="26">
        <f>SUM(F31:F37)</f>
        <v>343</v>
      </c>
    </row>
    <row r="39" spans="1:6" ht="12.75" customHeight="1">
      <c r="A39" s="19">
        <v>34</v>
      </c>
      <c r="B39" s="21" t="s">
        <v>102</v>
      </c>
      <c r="C39" s="22">
        <v>2</v>
      </c>
      <c r="D39" s="22">
        <v>1</v>
      </c>
      <c r="E39" s="22" t="s">
        <v>22</v>
      </c>
      <c r="F39" s="22">
        <v>25</v>
      </c>
    </row>
    <row r="40" spans="1:6" ht="12.75" customHeight="1">
      <c r="A40" s="19">
        <v>35</v>
      </c>
      <c r="B40" s="21" t="s">
        <v>104</v>
      </c>
      <c r="C40" s="22">
        <v>2</v>
      </c>
      <c r="D40" s="22">
        <v>2</v>
      </c>
      <c r="E40" s="22" t="s">
        <v>22</v>
      </c>
      <c r="F40" s="22">
        <v>26</v>
      </c>
    </row>
    <row r="41" spans="1:6" ht="12.75" customHeight="1">
      <c r="A41" s="19">
        <v>36</v>
      </c>
      <c r="B41" s="21" t="s">
        <v>115</v>
      </c>
      <c r="C41" s="22">
        <v>1</v>
      </c>
      <c r="D41" s="22">
        <v>3</v>
      </c>
      <c r="E41" s="22" t="s">
        <v>22</v>
      </c>
      <c r="F41" s="22">
        <v>29</v>
      </c>
    </row>
    <row r="42" spans="1:6" ht="12.75" customHeight="1">
      <c r="A42" s="19"/>
      <c r="B42" s="25" t="s">
        <v>70</v>
      </c>
      <c r="C42" s="4"/>
      <c r="D42" s="15">
        <v>3</v>
      </c>
      <c r="E42" s="4"/>
      <c r="F42" s="15">
        <f>SUM(F39:F41)</f>
        <v>80</v>
      </c>
    </row>
    <row r="43" spans="1:6" ht="12.75" customHeight="1">
      <c r="A43" s="24"/>
      <c r="B43" s="27"/>
      <c r="C43" s="28"/>
      <c r="D43" s="12"/>
      <c r="E43" s="28"/>
      <c r="F43" s="12"/>
    </row>
    <row r="44" spans="1:6" ht="12.75" customHeight="1">
      <c r="A44" s="24"/>
      <c r="B44" s="27"/>
      <c r="C44" s="28"/>
      <c r="D44" s="12"/>
      <c r="E44" s="28"/>
      <c r="F44" s="12"/>
    </row>
    <row r="45" spans="1:6">
      <c r="B45" s="23" t="s">
        <v>125</v>
      </c>
      <c r="C45" s="16" t="s">
        <v>128</v>
      </c>
    </row>
    <row r="46" spans="1:6">
      <c r="B46" s="23" t="s">
        <v>126</v>
      </c>
    </row>
    <row r="47" spans="1:6">
      <c r="B47" s="23" t="s">
        <v>127</v>
      </c>
    </row>
  </sheetData>
  <phoneticPr fontId="2" type="noConversion"/>
  <pageMargins left="0.78740157480314965" right="0.78740157480314965" top="0.98425196850393704" bottom="0.98425196850393704" header="0.39370078740157483" footer="0"/>
  <pageSetup orientation="portrait" horizontalDpi="4294967294" verticalDpi="4294967294" r:id="rId1"/>
  <headerFooter alignWithMargins="0">
    <oddHeader>&amp;CCLASIFICACION  DE  INSTITUCIONES  EDUCATIVAS OFICIALES   POR  JORNADA   Y  CATEGORIA   PRUEBAS  DE  ESTADO  GRADO  11  AÑO  2008   SINCELEJO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F47"/>
  <sheetViews>
    <sheetView workbookViewId="0">
      <selection sqref="A1:IV65536"/>
    </sheetView>
  </sheetViews>
  <sheetFormatPr baseColWidth="10" defaultRowHeight="15"/>
  <cols>
    <col min="1" max="1" width="3.7109375" customWidth="1"/>
    <col min="2" max="2" width="27.7109375" customWidth="1"/>
    <col min="3" max="3" width="7.5703125" style="1" customWidth="1"/>
    <col min="4" max="4" width="10.42578125" style="1" customWidth="1"/>
    <col min="5" max="5" width="10.5703125" customWidth="1"/>
  </cols>
  <sheetData>
    <row r="1" spans="1:6">
      <c r="A1" s="2" t="s">
        <v>45</v>
      </c>
      <c r="B1" s="2" t="s">
        <v>0</v>
      </c>
      <c r="C1" s="2" t="s">
        <v>73</v>
      </c>
      <c r="D1" s="2">
        <v>2008</v>
      </c>
      <c r="E1" s="2">
        <v>2009</v>
      </c>
      <c r="F1" s="17" t="s">
        <v>78</v>
      </c>
    </row>
    <row r="2" spans="1:6">
      <c r="A2" s="3">
        <v>1</v>
      </c>
      <c r="B2" s="4" t="s">
        <v>27</v>
      </c>
      <c r="C2" s="3">
        <v>1</v>
      </c>
      <c r="D2" s="3" t="s">
        <v>6</v>
      </c>
      <c r="E2" s="3" t="s">
        <v>13</v>
      </c>
      <c r="F2" s="14" t="s">
        <v>79</v>
      </c>
    </row>
    <row r="3" spans="1:6">
      <c r="A3" s="3">
        <f>(A2+1)</f>
        <v>2</v>
      </c>
      <c r="B3" s="4" t="s">
        <v>40</v>
      </c>
      <c r="C3" s="3">
        <v>1</v>
      </c>
      <c r="D3" s="3" t="s">
        <v>22</v>
      </c>
      <c r="E3" s="3" t="s">
        <v>18</v>
      </c>
      <c r="F3" s="14" t="s">
        <v>79</v>
      </c>
    </row>
    <row r="4" spans="1:6">
      <c r="A4" s="3">
        <f t="shared" ref="A4:A42" si="0">(A3+1)</f>
        <v>3</v>
      </c>
      <c r="B4" s="13" t="s">
        <v>29</v>
      </c>
      <c r="C4" s="14">
        <v>1</v>
      </c>
      <c r="D4" s="14" t="s">
        <v>13</v>
      </c>
      <c r="E4" s="14" t="s">
        <v>61</v>
      </c>
      <c r="F4" s="14" t="s">
        <v>79</v>
      </c>
    </row>
    <row r="5" spans="1:6">
      <c r="A5" s="3">
        <f t="shared" si="0"/>
        <v>4</v>
      </c>
      <c r="B5" s="4" t="s">
        <v>31</v>
      </c>
      <c r="C5" s="3">
        <v>1</v>
      </c>
      <c r="D5" s="3" t="s">
        <v>22</v>
      </c>
      <c r="E5" s="3" t="s">
        <v>18</v>
      </c>
      <c r="F5" s="14" t="s">
        <v>79</v>
      </c>
    </row>
    <row r="6" spans="1:6">
      <c r="A6" s="3">
        <f t="shared" si="0"/>
        <v>5</v>
      </c>
      <c r="B6" s="4" t="s">
        <v>30</v>
      </c>
      <c r="C6" s="3">
        <v>1</v>
      </c>
      <c r="D6" s="3" t="s">
        <v>6</v>
      </c>
      <c r="E6" s="3" t="s">
        <v>61</v>
      </c>
      <c r="F6" s="14" t="s">
        <v>79</v>
      </c>
    </row>
    <row r="7" spans="1:6">
      <c r="A7" s="3">
        <f>(A6+1)</f>
        <v>6</v>
      </c>
      <c r="B7" s="4" t="s">
        <v>34</v>
      </c>
      <c r="C7" s="3">
        <v>1</v>
      </c>
      <c r="D7" s="3" t="s">
        <v>22</v>
      </c>
      <c r="E7" s="3"/>
      <c r="F7" s="4"/>
    </row>
    <row r="8" spans="1:6">
      <c r="A8" s="3">
        <f t="shared" si="0"/>
        <v>7</v>
      </c>
      <c r="B8" s="4" t="s">
        <v>33</v>
      </c>
      <c r="C8" s="3">
        <v>1</v>
      </c>
      <c r="D8" s="3" t="s">
        <v>6</v>
      </c>
      <c r="E8" s="3" t="s">
        <v>18</v>
      </c>
      <c r="F8" s="14" t="s">
        <v>80</v>
      </c>
    </row>
    <row r="9" spans="1:6">
      <c r="A9" s="3">
        <f t="shared" si="0"/>
        <v>8</v>
      </c>
      <c r="B9" s="4" t="s">
        <v>47</v>
      </c>
      <c r="C9" s="3">
        <v>1</v>
      </c>
      <c r="D9" s="3" t="s">
        <v>6</v>
      </c>
      <c r="E9" s="3" t="s">
        <v>6</v>
      </c>
      <c r="F9" s="14" t="s">
        <v>81</v>
      </c>
    </row>
    <row r="10" spans="1:6">
      <c r="A10" s="3">
        <f t="shared" si="0"/>
        <v>9</v>
      </c>
      <c r="B10" s="4" t="s">
        <v>48</v>
      </c>
      <c r="C10" s="3">
        <v>1</v>
      </c>
      <c r="D10" s="3" t="s">
        <v>18</v>
      </c>
      <c r="E10" s="3" t="s">
        <v>6</v>
      </c>
      <c r="F10" s="14" t="s">
        <v>79</v>
      </c>
    </row>
    <row r="11" spans="1:6">
      <c r="A11" s="3">
        <f t="shared" si="0"/>
        <v>10</v>
      </c>
      <c r="B11" s="4" t="s">
        <v>37</v>
      </c>
      <c r="C11" s="3">
        <v>1</v>
      </c>
      <c r="D11" s="14" t="s">
        <v>13</v>
      </c>
      <c r="E11" s="3" t="s">
        <v>13</v>
      </c>
      <c r="F11" s="14" t="s">
        <v>81</v>
      </c>
    </row>
    <row r="12" spans="1:6">
      <c r="A12" s="3">
        <f t="shared" si="0"/>
        <v>11</v>
      </c>
      <c r="B12" s="4" t="s">
        <v>38</v>
      </c>
      <c r="C12" s="3">
        <v>1</v>
      </c>
      <c r="D12" s="3" t="s">
        <v>6</v>
      </c>
      <c r="E12" s="3" t="s">
        <v>6</v>
      </c>
      <c r="F12" s="14" t="s">
        <v>81</v>
      </c>
    </row>
    <row r="13" spans="1:6">
      <c r="A13" s="3">
        <f t="shared" si="0"/>
        <v>12</v>
      </c>
      <c r="B13" s="4" t="s">
        <v>77</v>
      </c>
      <c r="C13" s="3">
        <v>1</v>
      </c>
      <c r="D13" s="3"/>
      <c r="E13" s="3" t="s">
        <v>6</v>
      </c>
      <c r="F13" s="14" t="s">
        <v>79</v>
      </c>
    </row>
    <row r="14" spans="1:6">
      <c r="A14" s="3">
        <f t="shared" si="0"/>
        <v>13</v>
      </c>
      <c r="B14" s="4" t="s">
        <v>36</v>
      </c>
      <c r="C14" s="3">
        <v>1</v>
      </c>
      <c r="D14" s="3" t="s">
        <v>18</v>
      </c>
      <c r="E14" s="3" t="s">
        <v>22</v>
      </c>
      <c r="F14" s="14" t="s">
        <v>80</v>
      </c>
    </row>
    <row r="15" spans="1:6">
      <c r="A15" s="3">
        <f t="shared" si="0"/>
        <v>14</v>
      </c>
      <c r="B15" s="4" t="s">
        <v>35</v>
      </c>
      <c r="C15" s="3">
        <v>1</v>
      </c>
      <c r="D15" s="3" t="s">
        <v>18</v>
      </c>
      <c r="E15" s="3" t="s">
        <v>6</v>
      </c>
      <c r="F15" s="14" t="s">
        <v>79</v>
      </c>
    </row>
    <row r="16" spans="1:6">
      <c r="A16" s="3">
        <f t="shared" si="0"/>
        <v>15</v>
      </c>
      <c r="B16" s="4" t="s">
        <v>44</v>
      </c>
      <c r="C16" s="3">
        <v>1</v>
      </c>
      <c r="D16" s="3" t="s">
        <v>18</v>
      </c>
      <c r="E16" s="3" t="s">
        <v>13</v>
      </c>
      <c r="F16" s="14" t="s">
        <v>79</v>
      </c>
    </row>
    <row r="17" spans="1:6">
      <c r="A17" s="3">
        <f t="shared" si="0"/>
        <v>16</v>
      </c>
      <c r="B17" s="4" t="s">
        <v>42</v>
      </c>
      <c r="C17" s="3">
        <v>1</v>
      </c>
      <c r="D17" s="3" t="s">
        <v>18</v>
      </c>
      <c r="E17" s="3" t="s">
        <v>18</v>
      </c>
      <c r="F17" s="14" t="s">
        <v>81</v>
      </c>
    </row>
    <row r="18" spans="1:6">
      <c r="A18" s="3">
        <f t="shared" si="0"/>
        <v>17</v>
      </c>
      <c r="B18" s="4" t="s">
        <v>23</v>
      </c>
      <c r="C18" s="3">
        <v>1</v>
      </c>
      <c r="D18" s="3" t="s">
        <v>18</v>
      </c>
      <c r="E18" s="3" t="s">
        <v>18</v>
      </c>
      <c r="F18" s="14" t="s">
        <v>81</v>
      </c>
    </row>
    <row r="19" spans="1:6">
      <c r="A19" s="3">
        <f t="shared" si="0"/>
        <v>18</v>
      </c>
      <c r="B19" s="4" t="s">
        <v>16</v>
      </c>
      <c r="C19" s="3">
        <v>1</v>
      </c>
      <c r="D19" s="14" t="s">
        <v>13</v>
      </c>
      <c r="E19" s="3" t="s">
        <v>13</v>
      </c>
      <c r="F19" s="14" t="s">
        <v>81</v>
      </c>
    </row>
    <row r="20" spans="1:6">
      <c r="A20" s="3">
        <f t="shared" si="0"/>
        <v>19</v>
      </c>
      <c r="B20" s="4" t="s">
        <v>28</v>
      </c>
      <c r="C20" s="3">
        <v>1</v>
      </c>
      <c r="D20" s="3" t="s">
        <v>6</v>
      </c>
      <c r="E20" s="3" t="s">
        <v>6</v>
      </c>
      <c r="F20" s="14" t="s">
        <v>81</v>
      </c>
    </row>
    <row r="21" spans="1:6">
      <c r="A21" s="3">
        <f t="shared" si="0"/>
        <v>20</v>
      </c>
      <c r="B21" s="4" t="s">
        <v>43</v>
      </c>
      <c r="C21" s="3">
        <v>1</v>
      </c>
      <c r="D21" s="3" t="s">
        <v>6</v>
      </c>
      <c r="E21" s="3" t="s">
        <v>13</v>
      </c>
      <c r="F21" s="14" t="s">
        <v>79</v>
      </c>
    </row>
    <row r="22" spans="1:6">
      <c r="A22" s="3">
        <f t="shared" si="0"/>
        <v>21</v>
      </c>
      <c r="B22" s="4" t="s">
        <v>1</v>
      </c>
      <c r="C22" s="3">
        <v>1</v>
      </c>
      <c r="D22" s="3" t="s">
        <v>6</v>
      </c>
      <c r="E22" s="3" t="s">
        <v>13</v>
      </c>
      <c r="F22" s="14" t="s">
        <v>79</v>
      </c>
    </row>
    <row r="23" spans="1:6">
      <c r="A23" s="3">
        <f t="shared" si="0"/>
        <v>22</v>
      </c>
      <c r="B23" s="4" t="s">
        <v>25</v>
      </c>
      <c r="C23" s="3">
        <v>1</v>
      </c>
      <c r="D23" s="3" t="s">
        <v>6</v>
      </c>
      <c r="E23" s="3" t="s">
        <v>6</v>
      </c>
      <c r="F23" s="14" t="s">
        <v>81</v>
      </c>
    </row>
    <row r="24" spans="1:6">
      <c r="A24" s="3">
        <f t="shared" si="0"/>
        <v>23</v>
      </c>
      <c r="B24" s="4" t="s">
        <v>17</v>
      </c>
      <c r="C24" s="3">
        <v>1</v>
      </c>
      <c r="D24" s="3" t="s">
        <v>18</v>
      </c>
      <c r="E24" s="3"/>
      <c r="F24" s="4"/>
    </row>
    <row r="25" spans="1:6">
      <c r="A25" s="3">
        <f t="shared" si="0"/>
        <v>24</v>
      </c>
      <c r="B25" s="4" t="s">
        <v>75</v>
      </c>
      <c r="C25" s="3">
        <v>1</v>
      </c>
      <c r="D25" s="3"/>
      <c r="E25" s="3" t="s">
        <v>18</v>
      </c>
      <c r="F25" s="14" t="s">
        <v>80</v>
      </c>
    </row>
    <row r="26" spans="1:6">
      <c r="A26" s="3">
        <f t="shared" si="0"/>
        <v>25</v>
      </c>
      <c r="B26" s="4" t="s">
        <v>76</v>
      </c>
      <c r="C26" s="3">
        <v>1</v>
      </c>
      <c r="D26" s="3"/>
      <c r="E26" s="3" t="s">
        <v>13</v>
      </c>
      <c r="F26" s="14" t="s">
        <v>79</v>
      </c>
    </row>
    <row r="27" spans="1:6">
      <c r="A27" s="3">
        <f t="shared" si="0"/>
        <v>26</v>
      </c>
      <c r="B27" s="4" t="s">
        <v>7</v>
      </c>
      <c r="C27" s="3">
        <v>1</v>
      </c>
      <c r="D27" s="3" t="s">
        <v>6</v>
      </c>
      <c r="E27" s="3" t="s">
        <v>18</v>
      </c>
      <c r="F27" s="14" t="s">
        <v>80</v>
      </c>
    </row>
    <row r="28" spans="1:6">
      <c r="A28" s="3">
        <f t="shared" si="0"/>
        <v>27</v>
      </c>
      <c r="B28" s="4" t="s">
        <v>8</v>
      </c>
      <c r="C28" s="3">
        <v>1</v>
      </c>
      <c r="D28" s="3" t="s">
        <v>6</v>
      </c>
      <c r="E28" s="3" t="s">
        <v>13</v>
      </c>
      <c r="F28" s="14" t="s">
        <v>79</v>
      </c>
    </row>
    <row r="29" spans="1:6">
      <c r="A29" s="3">
        <f t="shared" si="0"/>
        <v>28</v>
      </c>
      <c r="B29" s="4" t="s">
        <v>20</v>
      </c>
      <c r="C29" s="3">
        <v>1</v>
      </c>
      <c r="D29" s="3" t="s">
        <v>18</v>
      </c>
      <c r="E29" s="3" t="s">
        <v>6</v>
      </c>
      <c r="F29" s="14" t="s">
        <v>79</v>
      </c>
    </row>
    <row r="30" spans="1:6">
      <c r="A30" s="3">
        <f t="shared" si="0"/>
        <v>29</v>
      </c>
      <c r="B30" s="4" t="s">
        <v>21</v>
      </c>
      <c r="C30" s="3">
        <v>1</v>
      </c>
      <c r="D30" s="3" t="s">
        <v>22</v>
      </c>
      <c r="E30" s="3" t="s">
        <v>22</v>
      </c>
      <c r="F30" s="14" t="s">
        <v>81</v>
      </c>
    </row>
    <row r="31" spans="1:6">
      <c r="A31" s="3">
        <f t="shared" si="0"/>
        <v>30</v>
      </c>
      <c r="B31" s="4" t="s">
        <v>26</v>
      </c>
      <c r="C31" s="3">
        <v>1</v>
      </c>
      <c r="D31" s="3" t="s">
        <v>22</v>
      </c>
      <c r="E31" s="3"/>
      <c r="F31" s="4"/>
    </row>
    <row r="32" spans="1:6">
      <c r="A32" s="3">
        <f t="shared" si="0"/>
        <v>31</v>
      </c>
      <c r="B32" s="4" t="s">
        <v>41</v>
      </c>
      <c r="C32" s="3">
        <v>1</v>
      </c>
      <c r="D32" s="3" t="s">
        <v>22</v>
      </c>
      <c r="E32" s="3"/>
      <c r="F32" s="4"/>
    </row>
    <row r="33" spans="1:6">
      <c r="A33" s="3">
        <f t="shared" si="0"/>
        <v>32</v>
      </c>
      <c r="B33" s="4" t="s">
        <v>10</v>
      </c>
      <c r="C33" s="3">
        <v>1</v>
      </c>
      <c r="D33" s="3" t="s">
        <v>22</v>
      </c>
      <c r="E33" s="3" t="s">
        <v>6</v>
      </c>
      <c r="F33" s="14" t="s">
        <v>79</v>
      </c>
    </row>
    <row r="34" spans="1:6">
      <c r="A34" s="3">
        <f t="shared" si="0"/>
        <v>33</v>
      </c>
      <c r="B34" s="4" t="s">
        <v>11</v>
      </c>
      <c r="C34" s="3">
        <v>1</v>
      </c>
      <c r="D34" s="3" t="s">
        <v>6</v>
      </c>
      <c r="E34" s="3" t="s">
        <v>6</v>
      </c>
      <c r="F34" s="14" t="s">
        <v>81</v>
      </c>
    </row>
    <row r="35" spans="1:6">
      <c r="A35" s="3">
        <f t="shared" si="0"/>
        <v>34</v>
      </c>
      <c r="B35" s="4" t="s">
        <v>24</v>
      </c>
      <c r="C35" s="3">
        <v>1</v>
      </c>
      <c r="D35" s="3" t="s">
        <v>18</v>
      </c>
      <c r="E35" s="3" t="s">
        <v>22</v>
      </c>
      <c r="F35" s="14" t="s">
        <v>80</v>
      </c>
    </row>
    <row r="36" spans="1:6">
      <c r="A36" s="3">
        <f t="shared" si="0"/>
        <v>35</v>
      </c>
      <c r="B36" s="4" t="s">
        <v>74</v>
      </c>
      <c r="C36" s="3">
        <v>1</v>
      </c>
      <c r="D36" s="3" t="s">
        <v>6</v>
      </c>
      <c r="E36" s="3" t="s">
        <v>6</v>
      </c>
      <c r="F36" s="14" t="s">
        <v>81</v>
      </c>
    </row>
    <row r="37" spans="1:6">
      <c r="A37" s="3">
        <f t="shared" si="0"/>
        <v>36</v>
      </c>
      <c r="B37" s="4" t="s">
        <v>39</v>
      </c>
      <c r="C37" s="3">
        <v>1</v>
      </c>
      <c r="D37" s="3" t="s">
        <v>18</v>
      </c>
      <c r="E37" s="3" t="s">
        <v>6</v>
      </c>
      <c r="F37" s="14" t="s">
        <v>79</v>
      </c>
    </row>
    <row r="38" spans="1:6">
      <c r="A38" s="3">
        <f t="shared" si="0"/>
        <v>37</v>
      </c>
      <c r="B38" s="4" t="s">
        <v>32</v>
      </c>
      <c r="C38" s="3">
        <v>1</v>
      </c>
      <c r="D38" s="3" t="s">
        <v>18</v>
      </c>
      <c r="E38" s="3" t="s">
        <v>6</v>
      </c>
      <c r="F38" s="14" t="s">
        <v>79</v>
      </c>
    </row>
    <row r="39" spans="1:6">
      <c r="A39" s="3">
        <f t="shared" si="0"/>
        <v>38</v>
      </c>
      <c r="B39" s="4" t="s">
        <v>9</v>
      </c>
      <c r="C39" s="3">
        <v>1</v>
      </c>
      <c r="D39" s="3" t="s">
        <v>6</v>
      </c>
      <c r="E39" s="3" t="s">
        <v>13</v>
      </c>
      <c r="F39" s="14" t="s">
        <v>79</v>
      </c>
    </row>
    <row r="40" spans="1:6">
      <c r="A40" s="3">
        <f t="shared" si="0"/>
        <v>39</v>
      </c>
      <c r="B40" s="4" t="s">
        <v>12</v>
      </c>
      <c r="C40" s="3">
        <v>1</v>
      </c>
      <c r="D40" s="14" t="s">
        <v>13</v>
      </c>
      <c r="E40" s="3" t="s">
        <v>61</v>
      </c>
      <c r="F40" s="14" t="s">
        <v>79</v>
      </c>
    </row>
    <row r="41" spans="1:6">
      <c r="A41" s="3">
        <f t="shared" si="0"/>
        <v>40</v>
      </c>
      <c r="B41" s="4" t="s">
        <v>15</v>
      </c>
      <c r="C41" s="3">
        <v>1</v>
      </c>
      <c r="D41" s="3" t="s">
        <v>18</v>
      </c>
      <c r="E41" s="3"/>
      <c r="F41" s="4"/>
    </row>
    <row r="42" spans="1:6">
      <c r="A42" s="3">
        <f t="shared" si="0"/>
        <v>41</v>
      </c>
      <c r="B42" s="4" t="s">
        <v>14</v>
      </c>
      <c r="C42" s="3">
        <v>1</v>
      </c>
      <c r="D42" s="14" t="s">
        <v>13</v>
      </c>
      <c r="E42" s="3" t="s">
        <v>61</v>
      </c>
      <c r="F42" s="14" t="s">
        <v>79</v>
      </c>
    </row>
    <row r="44" spans="1:6">
      <c r="B44" s="13" t="s">
        <v>85</v>
      </c>
      <c r="C44" s="3">
        <v>36</v>
      </c>
      <c r="D44" s="3"/>
    </row>
    <row r="45" spans="1:6">
      <c r="B45" s="13" t="s">
        <v>82</v>
      </c>
      <c r="C45" s="3">
        <v>20</v>
      </c>
      <c r="D45" s="6">
        <f>20/36</f>
        <v>0.55555555555555558</v>
      </c>
    </row>
    <row r="46" spans="1:6">
      <c r="B46" s="13" t="s">
        <v>83</v>
      </c>
      <c r="C46" s="3">
        <v>5</v>
      </c>
      <c r="D46" s="6">
        <f>5/36</f>
        <v>0.1388888888888889</v>
      </c>
      <c r="E46" s="1"/>
    </row>
    <row r="47" spans="1:6">
      <c r="B47" s="13" t="s">
        <v>84</v>
      </c>
      <c r="C47" s="3">
        <v>11</v>
      </c>
      <c r="D47" s="6">
        <f>11/36</f>
        <v>0.30555555555555558</v>
      </c>
    </row>
  </sheetData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orientation="portrait" verticalDpi="4294967294" r:id="rId1"/>
  <headerFooter>
    <oddHeader xml:space="preserve">&amp;CCOMPARACION DE RESULTADOS  PRUEBAS  ICFES IE  SECTOR  OFICIAL  AÑOS 2008-209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OFICIAL</vt:lpstr>
      <vt:lpstr>TABLA 2007-2009</vt:lpstr>
      <vt:lpstr>clasificacion2008</vt:lpstr>
      <vt:lpstr>clasificación 2009</vt:lpstr>
      <vt:lpstr>2008-2009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MINISTERIO DE EDUCACION</cp:lastModifiedBy>
  <cp:lastPrinted>2009-11-09T22:12:21Z</cp:lastPrinted>
  <dcterms:created xsi:type="dcterms:W3CDTF">2008-11-22T10:57:05Z</dcterms:created>
  <dcterms:modified xsi:type="dcterms:W3CDTF">2009-11-09T22:13:39Z</dcterms:modified>
</cp:coreProperties>
</file>